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50" tabRatio="700" activeTab="8"/>
  </bookViews>
  <sheets>
    <sheet name="汇总表" sheetId="16" r:id="rId1"/>
    <sheet name="部门平衡" sheetId="32" r:id="rId2"/>
    <sheet name="朱莎莎" sheetId="21" r:id="rId3"/>
    <sheet name="滕磊" sheetId="36" r:id="rId4"/>
    <sheet name="付小东" sheetId="24" r:id="rId5"/>
    <sheet name="范守旺" sheetId="38" r:id="rId6"/>
    <sheet name="范爱雷" sheetId="26" r:id="rId7"/>
    <sheet name="王健" sheetId="29" r:id="rId8"/>
    <sheet name="刘俊杰" sheetId="35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付小东!$A$1:$G$32</definedName>
    <definedName name="_xlnm.Print_Area" localSheetId="0">汇总表!$A$1:$G$11</definedName>
  </definedNames>
  <calcPr calcId="124519"/>
</workbook>
</file>

<file path=xl/calcChain.xml><?xml version="1.0" encoding="utf-8"?>
<calcChain xmlns="http://schemas.openxmlformats.org/spreadsheetml/2006/main">
  <c r="G32" i="35"/>
  <c r="G31"/>
  <c r="G30"/>
  <c r="G29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G29" i="26"/>
  <c r="G28"/>
  <c r="G27"/>
  <c r="G23"/>
  <c r="G22"/>
  <c r="G21"/>
  <c r="G20"/>
  <c r="G19"/>
  <c r="G16"/>
  <c r="C8" i="16" s="1"/>
  <c r="G28" i="38"/>
  <c r="G27"/>
  <c r="G23"/>
  <c r="G22"/>
  <c r="G21"/>
  <c r="G20"/>
  <c r="G19"/>
  <c r="G16"/>
  <c r="G28" i="24"/>
  <c r="G27"/>
  <c r="G23"/>
  <c r="G22"/>
  <c r="G21"/>
  <c r="G20"/>
  <c r="G19"/>
  <c r="G16"/>
  <c r="G27" i="36"/>
  <c r="G28" s="1"/>
  <c r="G23"/>
  <c r="G22"/>
  <c r="G21"/>
  <c r="G20"/>
  <c r="G19"/>
  <c r="G16"/>
  <c r="G29" i="21"/>
  <c r="G28"/>
  <c r="G27"/>
  <c r="G23"/>
  <c r="G22"/>
  <c r="G21"/>
  <c r="G20"/>
  <c r="G19"/>
  <c r="G16"/>
  <c r="C4" i="16" s="1"/>
  <c r="C10"/>
  <c r="C7"/>
  <c r="C6"/>
  <c r="C5"/>
  <c r="G30" i="21" l="1"/>
  <c r="E4" i="16" s="1"/>
  <c r="G24" i="21"/>
  <c r="G24" i="36"/>
  <c r="D5" i="16" s="1"/>
  <c r="G29" i="24"/>
  <c r="E6" i="16" s="1"/>
  <c r="G24" i="24"/>
  <c r="D6" i="16" s="1"/>
  <c r="G29" i="38"/>
  <c r="G24"/>
  <c r="D7" i="16" s="1"/>
  <c r="G30" i="26"/>
  <c r="E8" i="16" s="1"/>
  <c r="G24" i="26"/>
  <c r="D8" i="16" s="1"/>
  <c r="G31" i="29"/>
  <c r="E9" i="16" s="1"/>
  <c r="G24" i="29"/>
  <c r="D9" i="16" s="1"/>
  <c r="C9"/>
  <c r="G33" i="35"/>
  <c r="E10" i="16" s="1"/>
  <c r="G24" i="35"/>
  <c r="D10" i="16" s="1"/>
  <c r="E7"/>
  <c r="E5"/>
  <c r="G31" i="21" l="1"/>
  <c r="D4" i="16"/>
  <c r="G29" i="36"/>
  <c r="G30" s="1"/>
  <c r="G5" i="16" s="1"/>
  <c r="G30" i="24"/>
  <c r="G31" s="1"/>
  <c r="G6" i="16" s="1"/>
  <c r="G30" i="38"/>
  <c r="G31" s="1"/>
  <c r="G7" i="16" s="1"/>
  <c r="G31" i="26"/>
  <c r="G32" s="1"/>
  <c r="G8" i="16" s="1"/>
  <c r="G32" i="29"/>
  <c r="G34" i="35"/>
  <c r="G35" s="1"/>
  <c r="G10" i="16" s="1"/>
  <c r="G32" i="21"/>
  <c r="G4" i="16" s="1"/>
  <c r="F4"/>
  <c r="F5" l="1"/>
  <c r="F6"/>
  <c r="F7"/>
  <c r="F8"/>
  <c r="G33" i="29"/>
  <c r="G9" i="16" s="1"/>
  <c r="F9"/>
  <c r="F10"/>
</calcChain>
</file>

<file path=xl/sharedStrings.xml><?xml version="1.0" encoding="utf-8"?>
<sst xmlns="http://schemas.openxmlformats.org/spreadsheetml/2006/main" count="344" uniqueCount="82">
  <si>
    <t>研发中心在职人员KPI考核分数汇总表</t>
  </si>
  <si>
    <t>月份：8月份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</si>
  <si>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</si>
  <si>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</si>
  <si>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</si>
  <si>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</si>
  <si>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</si>
  <si>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</si>
  <si>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</si>
  <si>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</si>
  <si>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</si>
  <si>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付小东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</si>
  <si>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</si>
  <si>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</si>
  <si>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</si>
  <si>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</si>
  <si>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</si>
  <si>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</si>
  <si>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</si>
  <si>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</si>
  <si>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</si>
  <si>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</si>
  <si>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月份：8月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</si>
  <si>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</si>
  <si>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</si>
  <si>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</si>
  <si>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</si>
  <si>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</si>
  <si>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</si>
  <si>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</si>
  <si>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</si>
  <si>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</si>
  <si>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</si>
  <si>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</si>
  <si>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</si>
  <si>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</si>
  <si>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</si>
  <si>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</si>
  <si>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</si>
  <si>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</si>
  <si>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</si>
  <si>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</si>
  <si>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</si>
  <si>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</si>
  <si>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</si>
  <si>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</si>
  <si>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</si>
  <si>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</si>
  <si>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</si>
  <si>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</si>
  <si>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</si>
  <si>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</si>
  <si>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</si>
  <si>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KPI、月报资料、归档资料、售服单追踪、成本整理、电箱图纸及BOM表转换、主磅多语言等整理，许协理及杨副理临时交派及其他行政事项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</si>
  <si>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</si>
  <si>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</si>
  <si>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</si>
  <si>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案件整理 
E2019098_美国镒胜
E2020071_浙江海利得 
E2020074_芜湖佳宏 
E2021047_青岛顺联 
E2022010_沃尔核材
E2022021_宁波必硕
E2022044_台州清环
E2022045_台塑
E2022046_浙江宏基道安
E2022047_惠州南亚 
E2022048_台湾玮祥
E2022049_嘉兴振欣 
E2022050_内蒙古伊利</t>
  </si>
  <si>
    <t xml:space="preserve">部门:机研部   姓名:付小东     职位:PLC工程师   入职时间：2022.3.30                 </t>
  </si>
  <si>
    <t>E2022020_上海细浪
R20220101_上辅机共管计量输送系统开发
R20220406_西门子版主磅喂料马达
R20210705_新型多功能手工磅
E2022036_青岛盛鑫
E2022038_靖江亚宝
E2022021_宁波必硕
E2022025_广东华声
E2022034_广西红波
E2022040_河南云瀚
E2022044_台州清环
E2022033_铁岭五星 等案件程序编写</t>
  </si>
  <si>
    <t>QS22080140_North East Rubber Rubber Public Company Limited.
QS22080190_浙江海利得地板有限公司
QS22080230_浙江海利得地板有限公司
QS22080300_青岛中科汉缆高分子材料有限公司
QS22080330_百通赫思曼工业（苏州）有限公司
QS22080510_V.S. Industry Tyres Co., Ltd.
QS22080450_百通赫思曼工业（苏州）有限公司
QS22080470_湖南口味王集团有限责任公司
QS22080660_宁波慧硕新材料有限公司
QS22080620_宁波慧硕新材料有限公司
QS22080520_宁波慧硕新材料有限公司
QS22080770_清远万马
QS22080480_河南安踏鞋材有限公司 等售服案件处理</t>
  </si>
  <si>
    <t xml:space="preserve">部门：机研部    姓名：范守旺   职位：PLC工程师   入职时间：2019.3.25                                    </t>
  </si>
  <si>
    <t>三、工作绩效(请自行按工作难易程度、耗时多少确定项目分值，共80分)</t>
  </si>
  <si>
    <t xml:space="preserve">E2019029_昆山森华  E2022022_印尼翔鑫堡R20220301_高低混混合机E2020037_台湾台裕  E2020042_台湾玮祥  E2020042_青岛汉缆  E2020050_ 内蒙古伊利       案件程序编写   </t>
  </si>
  <si>
    <t>QS22080020_衡水星程QS22080031-1_余姚振大QS22080051_罗孚橡胶QS22080070_余姚振大QS22080080_青岛三祥QS22080100_广东华声QS22080110_NORTH EAST QS22080120_衡水星程QS22080170_亨利 QS22080180_兆龙 QS22080200_青岛顺联QS22080220_NORTH EAST QS22080280_湖南口味王QS22080350_浙江加城QS22080430_兆龙 QS22080490_保定三源  QS22080530_淄博顶天QS22080550_河南安踏QS22080580_顾地 QS22080630_淄博顶天QS22080640_武汉金牌QS22080660_宁波慧硕QS22080760_宁波慧硕QS22080780_河北新欧QS22080820_万马售服案件处理</t>
  </si>
  <si>
    <t>月份:8月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</si>
  <si>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</si>
  <si>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</si>
  <si>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</si>
  <si>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工程案：          E2019055_盛州医药 E2020039_Beelian  E2020052_成都兴顺风 E2020089_上海日成 E2020090_上海正村 E2021009_宁波凯驰 E2021065_济南鑫鑫 E2021094_泰国NorthEast E2021105_上海鲁聚 E2022005_浙江万马 E2022006_衡水星程 E2022017_广州金发 E2022020_上海细浪</t>
  </si>
  <si>
    <t>E2022025_广东华声</t>
  </si>
  <si>
    <t>E2022033_铁岭五星</t>
  </si>
  <si>
    <t>E2022038_靖江亚宝</t>
  </si>
  <si>
    <t>售服案:         QS22070481_浙江帆阳 QS22080011_四川川环 QS22080041_武汉金牌 QS22080091_金发科技  
QS22080131_河北新欧 QS22080151_广西网联 QS22080161_河北新欧 QS22080201_青岛顺联 QS22080211_越南赐昌 QS22080241_浙江帆阳 QS22080271_山东阳谷华泰 QS22080311_清远成信 QS22080371_江阴市鸿萌 QS22080441_江门市新会  
QS22080501_山东阳谷华泰  QS22080521_宁波慧硕 QS22080531_淄博顶天</t>
  </si>
  <si>
    <t>NS200008_台裕橡胶MES系统开发,系统报表优化</t>
    <phoneticPr fontId="28" type="noConversion"/>
  </si>
  <si>
    <t>E2022048_台湾玮祥程式编写</t>
    <phoneticPr fontId="28" type="noConversion"/>
  </si>
  <si>
    <t>E2020058_浙江兆龙配合现场测试优化
E2022015_青岛汉缆小料秤优化
E2022005_浙江万马配方参数修改</t>
    <phoneticPr fontId="28" type="noConversion"/>
  </si>
  <si>
    <t xml:space="preserve">QS22080011_四川川环科
QS22080261_欧宝聚合物
QS22080331_百通赫思曼
QS22080341_深圳市沃尔核材
QS22080571_N.D.Rubber 
QS22080811_湖州万马
售服单处理
</t>
    <phoneticPr fontId="28" type="noConversion"/>
  </si>
  <si>
    <r>
      <t xml:space="preserve"> 
QS22080031_余姚市振大塑胶有限公司
QS22080291_</t>
    </r>
    <r>
      <rPr>
        <sz val="12"/>
        <rFont val="宋体"/>
        <family val="3"/>
        <charset val="134"/>
      </rPr>
      <t xml:space="preserve">武汉金牌电工股份有限公司
</t>
    </r>
    <r>
      <rPr>
        <sz val="12"/>
        <rFont val="宋体"/>
        <family val="3"/>
        <charset val="134"/>
      </rPr>
      <t>QS22080491_</t>
    </r>
    <r>
      <rPr>
        <sz val="12"/>
        <rFont val="宋体"/>
        <family val="3"/>
        <charset val="134"/>
      </rPr>
      <t>保定三源橡胶有限公司</t>
    </r>
    <r>
      <rPr>
        <sz val="12"/>
        <rFont val="宋体"/>
        <family val="3"/>
        <charset val="134"/>
      </rPr>
      <t xml:space="preserve"> 
QS22080641_</t>
    </r>
    <r>
      <rPr>
        <sz val="12"/>
        <rFont val="宋体"/>
        <family val="3"/>
        <charset val="134"/>
      </rPr>
      <t>武汉金牌电工股份有限公司</t>
    </r>
    <r>
      <rPr>
        <sz val="12"/>
        <rFont val="宋体"/>
        <family val="3"/>
        <charset val="134"/>
      </rPr>
      <t xml:space="preserve"> 
QS22080651_Garware Bestretch Ltd.
QS22080741_North East Rubber Rubber Public Company Limited.
QS22080751_宁波乐金甬兴化工有限公司</t>
    </r>
    <phoneticPr fontId="28" type="noConversion"/>
  </si>
  <si>
    <t>R20210705_新型多功能手工磅
R20220101_上辅机共管计量输送系统开发 
R20220408_永宏版主磅底层通讯优化</t>
    <phoneticPr fontId="28" type="noConversion"/>
  </si>
  <si>
    <r>
      <t>E2022049_嘉兴振欣
E2022050_</t>
    </r>
    <r>
      <rPr>
        <sz val="12"/>
        <rFont val="宋体"/>
        <family val="3"/>
        <charset val="134"/>
      </rPr>
      <t xml:space="preserve">内蒙古伊利
</t>
    </r>
    <r>
      <rPr>
        <sz val="12"/>
        <rFont val="宋体"/>
        <family val="3"/>
        <charset val="134"/>
      </rPr>
      <t>E2021094_</t>
    </r>
    <r>
      <rPr>
        <sz val="12"/>
        <rFont val="宋体"/>
        <family val="3"/>
        <charset val="134"/>
      </rPr>
      <t>泰国</t>
    </r>
    <r>
      <rPr>
        <sz val="12"/>
        <rFont val="宋体"/>
        <family val="3"/>
        <charset val="134"/>
      </rPr>
      <t>NorthEast
E2021124_</t>
    </r>
    <r>
      <rPr>
        <sz val="12"/>
        <rFont val="宋体"/>
        <family val="3"/>
        <charset val="134"/>
      </rPr>
      <t>武汉金牌</t>
    </r>
    <r>
      <rPr>
        <sz val="12"/>
        <rFont val="宋体"/>
        <family val="3"/>
        <charset val="134"/>
      </rPr>
      <t xml:space="preserve"> 
E2022033_</t>
    </r>
    <r>
      <rPr>
        <sz val="12"/>
        <rFont val="宋体"/>
        <family val="3"/>
        <charset val="134"/>
      </rPr>
      <t xml:space="preserve">铁岭五星
</t>
    </r>
    <r>
      <rPr>
        <sz val="12"/>
        <rFont val="宋体"/>
        <family val="3"/>
        <charset val="134"/>
      </rPr>
      <t>NS200008_</t>
    </r>
    <r>
      <rPr>
        <sz val="12"/>
        <rFont val="宋体"/>
        <family val="3"/>
        <charset val="134"/>
      </rPr>
      <t>台裕橡胶</t>
    </r>
    <r>
      <rPr>
        <sz val="12"/>
        <rFont val="宋体"/>
        <family val="3"/>
        <charset val="134"/>
      </rPr>
      <t>MES</t>
    </r>
    <r>
      <rPr>
        <sz val="12"/>
        <rFont val="宋体"/>
        <family val="3"/>
        <charset val="134"/>
      </rPr>
      <t>系统开发</t>
    </r>
    <r>
      <rPr>
        <sz val="12"/>
        <rFont val="宋体"/>
        <family val="3"/>
        <charset val="134"/>
      </rPr>
      <t/>
    </r>
    <phoneticPr fontId="28" type="noConversion"/>
  </si>
  <si>
    <t>非标：            NS200008_台裕橡胶        研发案：             R202102_设备软件与模块优化升级             R20220402_永宏版微量单机画面优化</t>
    <phoneticPr fontId="28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</si>
</sst>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29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1"/>
      <color theme="1"/>
      <name val="宋体"/>
      <family val="3"/>
      <charset val="134"/>
      <scheme val="minor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977141636402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7" fillId="0" borderId="7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0" t="s">
        <v>0</v>
      </c>
      <c r="B1" s="60"/>
      <c r="C1" s="60"/>
      <c r="D1" s="60"/>
      <c r="E1" s="60"/>
      <c r="F1" s="60"/>
      <c r="G1" s="60"/>
    </row>
    <row r="2" spans="1:8" ht="30" customHeight="1">
      <c r="A2" s="61" t="s">
        <v>1</v>
      </c>
      <c r="B2" s="61"/>
      <c r="C2" s="61"/>
      <c r="D2" s="61"/>
      <c r="E2" s="61"/>
      <c r="F2" s="61"/>
      <c r="G2" s="61"/>
    </row>
    <row r="3" spans="1:8" ht="32.25" customHeight="1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2" t="s">
        <v>7</v>
      </c>
      <c r="G3" s="42" t="s">
        <v>8</v>
      </c>
    </row>
    <row r="4" spans="1:8" ht="32.25" customHeight="1">
      <c r="A4" s="43">
        <v>1</v>
      </c>
      <c r="B4" s="44" t="s">
        <v>9</v>
      </c>
      <c r="C4" s="45">
        <f>朱莎莎!G16</f>
        <v>5</v>
      </c>
      <c r="D4" s="45">
        <f>朱莎莎!G24</f>
        <v>9.9499999999999993</v>
      </c>
      <c r="E4" s="45">
        <f>朱莎莎!G30</f>
        <v>79</v>
      </c>
      <c r="F4" s="45">
        <f>朱莎莎!G31</f>
        <v>93.95</v>
      </c>
      <c r="G4" s="45">
        <f>朱莎莎!G32</f>
        <v>93.95</v>
      </c>
    </row>
    <row r="5" spans="1:8" ht="32.25" customHeight="1">
      <c r="A5" s="46">
        <v>2</v>
      </c>
      <c r="B5" s="47" t="s">
        <v>10</v>
      </c>
      <c r="C5" s="48">
        <f>滕磊!G16</f>
        <v>6</v>
      </c>
      <c r="D5" s="48">
        <f>滕磊!G24</f>
        <v>9.9</v>
      </c>
      <c r="E5" s="49">
        <f>滕磊!G28</f>
        <v>79</v>
      </c>
      <c r="F5" s="49">
        <f>滕磊!G29</f>
        <v>94.9</v>
      </c>
      <c r="G5" s="48">
        <f>滕磊!G30</f>
        <v>94.9</v>
      </c>
    </row>
    <row r="6" spans="1:8" ht="32.25" customHeight="1">
      <c r="A6" s="46">
        <v>3</v>
      </c>
      <c r="B6" s="47" t="s">
        <v>11</v>
      </c>
      <c r="C6" s="48">
        <f>付小东!G16</f>
        <v>5</v>
      </c>
      <c r="D6" s="48">
        <f>付小东!G24</f>
        <v>9.9333333333333336</v>
      </c>
      <c r="E6" s="48">
        <f>付小东!G29</f>
        <v>79</v>
      </c>
      <c r="F6" s="48">
        <f>付小东!G30</f>
        <v>93.933333333333337</v>
      </c>
      <c r="G6" s="48">
        <f>付小东!G31</f>
        <v>93.933333333333337</v>
      </c>
      <c r="H6" s="50"/>
    </row>
    <row r="7" spans="1:8" ht="32.25" customHeight="1">
      <c r="A7" s="47">
        <v>4</v>
      </c>
      <c r="B7" s="47" t="s">
        <v>12</v>
      </c>
      <c r="C7" s="48">
        <f>范守旺!G16</f>
        <v>6</v>
      </c>
      <c r="D7" s="48">
        <f>范守旺!G24</f>
        <v>9.9499999999999993</v>
      </c>
      <c r="E7" s="48">
        <f>范守旺!G29</f>
        <v>79</v>
      </c>
      <c r="F7" s="48">
        <f>范守旺!G30</f>
        <v>94.95</v>
      </c>
      <c r="G7" s="48">
        <f>范守旺!G31</f>
        <v>94.95</v>
      </c>
      <c r="H7" s="50"/>
    </row>
    <row r="8" spans="1:8" ht="32.25" customHeight="1">
      <c r="A8" s="51">
        <v>5</v>
      </c>
      <c r="B8" s="51" t="s">
        <v>13</v>
      </c>
      <c r="C8" s="52">
        <f>范爱雷!G16</f>
        <v>6</v>
      </c>
      <c r="D8" s="53">
        <f>范爱雷!G24</f>
        <v>9.9499999999999993</v>
      </c>
      <c r="E8" s="54">
        <f>范爱雷!G30</f>
        <v>79</v>
      </c>
      <c r="F8" s="54">
        <f>范爱雷!G31</f>
        <v>94.95</v>
      </c>
      <c r="G8" s="52">
        <f>范爱雷!G32</f>
        <v>94.95</v>
      </c>
    </row>
    <row r="9" spans="1:8" ht="32.25" customHeight="1">
      <c r="A9" s="51">
        <v>6</v>
      </c>
      <c r="B9" s="51" t="s">
        <v>14</v>
      </c>
      <c r="C9" s="54">
        <f>王健!G16</f>
        <v>6</v>
      </c>
      <c r="D9" s="54">
        <f>王健!G24</f>
        <v>9.9499999999999993</v>
      </c>
      <c r="E9" s="54">
        <f>王健!G31</f>
        <v>79</v>
      </c>
      <c r="F9" s="54">
        <f>王健!G32</f>
        <v>94.95</v>
      </c>
      <c r="G9" s="52">
        <f>王健!G33</f>
        <v>94.95</v>
      </c>
    </row>
    <row r="10" spans="1:8" ht="32.25" customHeight="1">
      <c r="A10" s="51">
        <v>7</v>
      </c>
      <c r="B10" s="51" t="s">
        <v>15</v>
      </c>
      <c r="C10" s="54">
        <f>刘俊杰!G16</f>
        <v>6</v>
      </c>
      <c r="D10" s="54">
        <f>刘俊杰!G24</f>
        <v>9.9666666666666668</v>
      </c>
      <c r="E10" s="55">
        <f>刘俊杰!G33</f>
        <v>78.333333333333329</v>
      </c>
      <c r="F10" s="55">
        <f>刘俊杰!G34</f>
        <v>94.3</v>
      </c>
      <c r="G10" s="52">
        <f>刘俊杰!G35</f>
        <v>94.3</v>
      </c>
      <c r="H10" s="50"/>
    </row>
    <row r="11" spans="1:8" ht="32.25" customHeight="1">
      <c r="A11" s="61" t="s">
        <v>16</v>
      </c>
      <c r="B11" s="61"/>
      <c r="C11" s="61"/>
      <c r="D11" s="61"/>
      <c r="E11" s="61"/>
      <c r="F11" s="61"/>
      <c r="G11" s="61"/>
    </row>
    <row r="756" spans="6:6">
      <c r="F756" s="56" t="s">
        <v>17</v>
      </c>
    </row>
  </sheetData>
  <mergeCells count="3">
    <mergeCell ref="A1:G1"/>
    <mergeCell ref="A2:G2"/>
    <mergeCell ref="A11:G11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3" sqref="B3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6"/>
    </row>
    <row r="3" spans="2:3" ht="18.75">
      <c r="B3" s="37"/>
    </row>
    <row r="4" spans="2:3" ht="18.75">
      <c r="B4" s="38" t="s">
        <v>18</v>
      </c>
      <c r="C4">
        <v>1</v>
      </c>
    </row>
    <row r="5" spans="2:3" ht="18.75">
      <c r="B5" s="39" t="s">
        <v>19</v>
      </c>
      <c r="C5">
        <v>1</v>
      </c>
    </row>
    <row r="6" spans="2:3" ht="18.75">
      <c r="B6" s="40" t="s">
        <v>20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2" t="s">
        <v>21</v>
      </c>
      <c r="B1" s="62"/>
      <c r="C1" s="62"/>
      <c r="D1" s="62"/>
      <c r="E1" s="62"/>
      <c r="F1" s="62"/>
      <c r="G1" s="62"/>
    </row>
    <row r="2" spans="1:7" ht="25.7" customHeight="1">
      <c r="A2" s="63" t="s">
        <v>22</v>
      </c>
      <c r="B2" s="63"/>
      <c r="C2" s="63"/>
      <c r="D2" s="63"/>
      <c r="E2" s="63"/>
      <c r="F2" s="63"/>
      <c r="G2" s="63"/>
    </row>
    <row r="3" spans="1:7" ht="25.7" customHeight="1">
      <c r="A3" s="64" t="s">
        <v>23</v>
      </c>
      <c r="B3" s="64"/>
      <c r="C3" s="64"/>
      <c r="D3" s="64"/>
      <c r="E3" s="64"/>
      <c r="F3" s="64"/>
      <c r="G3" s="64"/>
    </row>
    <row r="4" spans="1:7" ht="25.7" customHeight="1">
      <c r="A4" s="65" t="s">
        <v>24</v>
      </c>
      <c r="B4" s="65"/>
      <c r="C4" s="65"/>
      <c r="D4" s="65"/>
      <c r="E4" s="65"/>
      <c r="F4" s="65"/>
      <c r="G4" s="65"/>
    </row>
    <row r="5" spans="1:7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7" ht="25.7" customHeight="1">
      <c r="A6" s="4">
        <v>1</v>
      </c>
      <c r="B6" s="69" t="s">
        <v>27</v>
      </c>
      <c r="C6" s="70"/>
      <c r="D6" s="70"/>
      <c r="E6" s="70"/>
      <c r="F6" s="71"/>
      <c r="G6" s="1">
        <v>0</v>
      </c>
    </row>
    <row r="7" spans="1:7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7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7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7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7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7" ht="25.7" customHeight="1">
      <c r="A12" s="4">
        <v>7</v>
      </c>
      <c r="B12" s="69" t="s">
        <v>33</v>
      </c>
      <c r="C12" s="70"/>
      <c r="D12" s="70"/>
      <c r="E12" s="70"/>
      <c r="F12" s="71"/>
      <c r="G12" s="1">
        <v>0</v>
      </c>
    </row>
    <row r="13" spans="1:7" ht="25.7" customHeight="1">
      <c r="A13" s="4">
        <v>8</v>
      </c>
      <c r="B13" s="69" t="s">
        <v>34</v>
      </c>
      <c r="C13" s="70"/>
      <c r="D13" s="70"/>
      <c r="E13" s="70"/>
      <c r="F13" s="71"/>
      <c r="G13" s="1">
        <v>0</v>
      </c>
    </row>
    <row r="14" spans="1:7" ht="25.7" customHeight="1">
      <c r="A14" s="4">
        <v>9</v>
      </c>
      <c r="B14" s="69" t="s">
        <v>35</v>
      </c>
      <c r="C14" s="70"/>
      <c r="D14" s="70"/>
      <c r="E14" s="70"/>
      <c r="F14" s="71"/>
      <c r="G14" s="1">
        <v>0</v>
      </c>
    </row>
    <row r="15" spans="1:7" ht="25.7" customHeight="1">
      <c r="A15" s="4">
        <v>10</v>
      </c>
      <c r="B15" s="69" t="s">
        <v>36</v>
      </c>
      <c r="C15" s="70"/>
      <c r="D15" s="70"/>
      <c r="E15" s="70"/>
      <c r="F15" s="71"/>
      <c r="G15" s="1">
        <v>0</v>
      </c>
    </row>
    <row r="16" spans="1:7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5</v>
      </c>
    </row>
    <row r="17" spans="1:9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9" ht="28.5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9" ht="25.7" customHeight="1">
      <c r="A19" s="1">
        <v>1</v>
      </c>
      <c r="B19" s="69" t="s">
        <v>43</v>
      </c>
      <c r="C19" s="71"/>
      <c r="D19" s="1">
        <v>2</v>
      </c>
      <c r="E19" s="1">
        <v>1.9</v>
      </c>
      <c r="F19" s="1"/>
      <c r="G19" s="10">
        <f>(D19+E19+F19)/2</f>
        <v>1.95</v>
      </c>
    </row>
    <row r="20" spans="1:9" ht="25.7" customHeight="1">
      <c r="A20" s="1">
        <v>2</v>
      </c>
      <c r="B20" s="69" t="s">
        <v>44</v>
      </c>
      <c r="C20" s="71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9" t="s">
        <v>45</v>
      </c>
      <c r="C21" s="71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9" t="s">
        <v>46</v>
      </c>
      <c r="C22" s="71"/>
      <c r="D22" s="1">
        <v>2</v>
      </c>
      <c r="E22" s="1">
        <v>2</v>
      </c>
      <c r="F22" s="1"/>
      <c r="G22" s="10">
        <f t="shared" si="0"/>
        <v>2</v>
      </c>
      <c r="I22" s="19"/>
    </row>
    <row r="23" spans="1:9" ht="28.5" customHeight="1">
      <c r="A23" s="1">
        <v>5</v>
      </c>
      <c r="B23" s="69" t="s">
        <v>47</v>
      </c>
      <c r="C23" s="71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76" t="s">
        <v>37</v>
      </c>
      <c r="B24" s="76"/>
      <c r="C24" s="76"/>
      <c r="D24" s="76"/>
      <c r="E24" s="76"/>
      <c r="F24" s="76"/>
      <c r="G24" s="11">
        <f>SUM(G19:G23)</f>
        <v>9.9499999999999993</v>
      </c>
    </row>
    <row r="25" spans="1:9" ht="18.75">
      <c r="A25" s="75" t="s">
        <v>48</v>
      </c>
      <c r="B25" s="75"/>
      <c r="C25" s="75"/>
      <c r="D25" s="75"/>
      <c r="E25" s="75"/>
      <c r="F25" s="75"/>
      <c r="G25" s="75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9" ht="116.45" customHeight="1">
      <c r="A27" s="1">
        <v>1</v>
      </c>
      <c r="B27" s="34" t="s">
        <v>51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29"/>
    </row>
    <row r="28" spans="1:9" ht="47.25" customHeight="1">
      <c r="A28" s="2">
        <v>2</v>
      </c>
      <c r="B28" s="35" t="s">
        <v>52</v>
      </c>
      <c r="C28" s="3">
        <v>25</v>
      </c>
      <c r="D28" s="1">
        <v>25</v>
      </c>
      <c r="E28" s="1">
        <v>25</v>
      </c>
      <c r="F28" s="1"/>
      <c r="G28" s="10">
        <f t="shared" si="1"/>
        <v>25</v>
      </c>
      <c r="I28" s="29"/>
    </row>
    <row r="29" spans="1:9" ht="84" customHeight="1">
      <c r="A29" s="1">
        <v>3</v>
      </c>
      <c r="B29" s="35" t="s">
        <v>53</v>
      </c>
      <c r="C29" s="3">
        <v>25</v>
      </c>
      <c r="D29" s="1">
        <v>25</v>
      </c>
      <c r="E29" s="1">
        <v>24</v>
      </c>
      <c r="F29" s="1"/>
      <c r="G29" s="10">
        <f t="shared" si="1"/>
        <v>24.5</v>
      </c>
      <c r="I29" s="29"/>
    </row>
    <row r="30" spans="1:9" ht="33" customHeight="1">
      <c r="A30" s="76" t="s">
        <v>37</v>
      </c>
      <c r="B30" s="76"/>
      <c r="C30" s="76"/>
      <c r="D30" s="76"/>
      <c r="E30" s="76"/>
      <c r="F30" s="76"/>
      <c r="G30" s="28">
        <f>SUM(G27:G29)</f>
        <v>79</v>
      </c>
      <c r="I30" s="29"/>
    </row>
    <row r="31" spans="1:9" ht="25.7" customHeight="1">
      <c r="A31" s="77" t="s">
        <v>7</v>
      </c>
      <c r="B31" s="77"/>
      <c r="C31" s="77"/>
      <c r="D31" s="77"/>
      <c r="E31" s="77"/>
      <c r="F31" s="77"/>
      <c r="G31" s="17">
        <f>G16+G24+G30</f>
        <v>93.95</v>
      </c>
      <c r="I31" s="29"/>
    </row>
    <row r="32" spans="1:9" ht="25.7" customHeight="1">
      <c r="A32" s="78" t="s">
        <v>8</v>
      </c>
      <c r="B32" s="78"/>
      <c r="C32" s="78"/>
      <c r="D32" s="78"/>
      <c r="E32" s="78"/>
      <c r="F32" s="78"/>
      <c r="G32" s="18">
        <f>G31*部门平衡!C6</f>
        <v>93.95</v>
      </c>
    </row>
    <row r="33" spans="1:7" ht="25.7" customHeight="1">
      <c r="A33" s="79" t="s">
        <v>54</v>
      </c>
      <c r="B33" s="79"/>
      <c r="C33" s="79"/>
      <c r="D33" s="79"/>
      <c r="E33" s="79"/>
      <c r="F33" s="79"/>
      <c r="G33" s="79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2" t="s">
        <v>21</v>
      </c>
      <c r="B1" s="62"/>
      <c r="C1" s="62"/>
      <c r="D1" s="62"/>
      <c r="E1" s="62"/>
      <c r="F1" s="62"/>
      <c r="G1" s="62"/>
    </row>
    <row r="2" spans="1:7" ht="25.7" customHeight="1">
      <c r="A2" s="63" t="s">
        <v>22</v>
      </c>
      <c r="B2" s="63"/>
      <c r="C2" s="63"/>
      <c r="D2" s="63"/>
      <c r="E2" s="63"/>
      <c r="F2" s="63"/>
      <c r="G2" s="63"/>
    </row>
    <row r="3" spans="1:7" ht="25.7" customHeight="1">
      <c r="A3" s="80" t="s">
        <v>55</v>
      </c>
      <c r="B3" s="64"/>
      <c r="C3" s="64"/>
      <c r="D3" s="64"/>
      <c r="E3" s="64"/>
      <c r="F3" s="64"/>
      <c r="G3" s="64"/>
    </row>
    <row r="4" spans="1:7" ht="25.7" customHeight="1">
      <c r="A4" s="65" t="s">
        <v>24</v>
      </c>
      <c r="B4" s="65"/>
      <c r="C4" s="65"/>
      <c r="D4" s="65"/>
      <c r="E4" s="65"/>
      <c r="F4" s="65"/>
      <c r="G4" s="65"/>
    </row>
    <row r="5" spans="1:7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7" ht="25.7" customHeight="1">
      <c r="A6" s="4">
        <v>1</v>
      </c>
      <c r="B6" s="69" t="s">
        <v>27</v>
      </c>
      <c r="C6" s="70"/>
      <c r="D6" s="70"/>
      <c r="E6" s="70"/>
      <c r="F6" s="71"/>
      <c r="G6" s="1">
        <v>1</v>
      </c>
    </row>
    <row r="7" spans="1:7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7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7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7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7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7" ht="25.7" customHeight="1">
      <c r="A12" s="4">
        <v>7</v>
      </c>
      <c r="B12" s="69" t="s">
        <v>33</v>
      </c>
      <c r="C12" s="70"/>
      <c r="D12" s="70"/>
      <c r="E12" s="70"/>
      <c r="F12" s="71"/>
      <c r="G12" s="1"/>
    </row>
    <row r="13" spans="1:7" ht="25.7" customHeight="1">
      <c r="A13" s="4">
        <v>8</v>
      </c>
      <c r="B13" s="69" t="s">
        <v>34</v>
      </c>
      <c r="C13" s="70"/>
      <c r="D13" s="70"/>
      <c r="E13" s="70"/>
      <c r="F13" s="71"/>
      <c r="G13" s="1"/>
    </row>
    <row r="14" spans="1:7" ht="25.7" customHeight="1">
      <c r="A14" s="4">
        <v>9</v>
      </c>
      <c r="B14" s="69" t="s">
        <v>35</v>
      </c>
      <c r="C14" s="70"/>
      <c r="D14" s="70"/>
      <c r="E14" s="70"/>
      <c r="F14" s="71"/>
      <c r="G14" s="1"/>
    </row>
    <row r="15" spans="1:7" ht="25.7" customHeight="1">
      <c r="A15" s="4">
        <v>10</v>
      </c>
      <c r="B15" s="69" t="s">
        <v>36</v>
      </c>
      <c r="C15" s="70"/>
      <c r="D15" s="70"/>
      <c r="E15" s="70"/>
      <c r="F15" s="71"/>
      <c r="G15" s="1"/>
    </row>
    <row r="16" spans="1:7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6</v>
      </c>
    </row>
    <row r="17" spans="1:10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10" ht="30.75" customHeight="1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9" t="s">
        <v>43</v>
      </c>
      <c r="C19" s="71"/>
      <c r="D19" s="30">
        <v>2</v>
      </c>
      <c r="E19" s="1">
        <v>1.9</v>
      </c>
      <c r="F19" s="23"/>
      <c r="G19" s="10">
        <f>(D19+E19+F19)/2</f>
        <v>1.95</v>
      </c>
    </row>
    <row r="20" spans="1:10" ht="25.7" customHeight="1">
      <c r="A20" s="1">
        <v>2</v>
      </c>
      <c r="B20" s="69" t="s">
        <v>44</v>
      </c>
      <c r="C20" s="71"/>
      <c r="D20" s="30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9" t="s">
        <v>45</v>
      </c>
      <c r="C21" s="71"/>
      <c r="D21" s="30">
        <v>2</v>
      </c>
      <c r="E21" s="1">
        <v>1.9</v>
      </c>
      <c r="F21" s="23"/>
      <c r="G21" s="10">
        <f t="shared" si="0"/>
        <v>1.95</v>
      </c>
    </row>
    <row r="22" spans="1:10" ht="25.7" customHeight="1">
      <c r="A22" s="1">
        <v>4</v>
      </c>
      <c r="B22" s="69" t="s">
        <v>46</v>
      </c>
      <c r="C22" s="71"/>
      <c r="D22" s="30">
        <v>2</v>
      </c>
      <c r="E22" s="1">
        <v>2</v>
      </c>
      <c r="F22" s="23"/>
      <c r="G22" s="10">
        <f t="shared" si="0"/>
        <v>2</v>
      </c>
      <c r="J22" s="33"/>
    </row>
    <row r="23" spans="1:10" ht="30" customHeight="1">
      <c r="A23" s="1">
        <v>5</v>
      </c>
      <c r="B23" s="69" t="s">
        <v>47</v>
      </c>
      <c r="C23" s="71"/>
      <c r="D23" s="30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76" t="s">
        <v>37</v>
      </c>
      <c r="B24" s="76"/>
      <c r="C24" s="76"/>
      <c r="D24" s="76"/>
      <c r="E24" s="76"/>
      <c r="F24" s="76"/>
      <c r="G24" s="11">
        <f>SUM(G19:G23)</f>
        <v>9.9</v>
      </c>
    </row>
    <row r="25" spans="1:10" ht="18.75" customHeight="1">
      <c r="A25" s="75" t="s">
        <v>56</v>
      </c>
      <c r="B25" s="75"/>
      <c r="C25" s="75"/>
      <c r="D25" s="75"/>
      <c r="E25" s="75"/>
      <c r="F25" s="75"/>
      <c r="G25" s="75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220.5" customHeight="1">
      <c r="A27" s="1">
        <v>1</v>
      </c>
      <c r="B27" s="31" t="s">
        <v>57</v>
      </c>
      <c r="C27" s="1">
        <v>80</v>
      </c>
      <c r="D27" s="1">
        <v>80</v>
      </c>
      <c r="E27" s="1">
        <v>78</v>
      </c>
      <c r="F27" s="8"/>
      <c r="G27" s="10">
        <f>(D27+E27+F27)/2</f>
        <v>79</v>
      </c>
    </row>
    <row r="28" spans="1:10" ht="25.7" customHeight="1">
      <c r="A28" s="81" t="s">
        <v>37</v>
      </c>
      <c r="B28" s="81"/>
      <c r="C28" s="81"/>
      <c r="D28" s="81"/>
      <c r="E28" s="81"/>
      <c r="F28" s="81"/>
      <c r="G28" s="32">
        <f>SUM(G27:G27)</f>
        <v>79</v>
      </c>
      <c r="I28" s="22"/>
      <c r="J28" s="29"/>
    </row>
    <row r="29" spans="1:10" ht="25.7" customHeight="1">
      <c r="A29" s="77" t="s">
        <v>7</v>
      </c>
      <c r="B29" s="77"/>
      <c r="C29" s="77"/>
      <c r="D29" s="77"/>
      <c r="E29" s="77"/>
      <c r="F29" s="77"/>
      <c r="G29" s="17">
        <f>G28+G24+G16</f>
        <v>94.9</v>
      </c>
    </row>
    <row r="30" spans="1:10" ht="25.7" customHeight="1">
      <c r="A30" s="78" t="s">
        <v>8</v>
      </c>
      <c r="B30" s="78"/>
      <c r="C30" s="78"/>
      <c r="D30" s="78"/>
      <c r="E30" s="78"/>
      <c r="F30" s="78"/>
      <c r="G30" s="18">
        <f>G29*部门平衡!C4</f>
        <v>94.9</v>
      </c>
    </row>
    <row r="31" spans="1:10" ht="25.7" customHeight="1">
      <c r="A31" s="79" t="s">
        <v>54</v>
      </c>
      <c r="B31" s="79"/>
      <c r="C31" s="79"/>
      <c r="D31" s="79"/>
      <c r="E31" s="79"/>
      <c r="F31" s="79"/>
      <c r="G31" s="79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2" t="s">
        <v>21</v>
      </c>
      <c r="B1" s="62"/>
      <c r="C1" s="62"/>
      <c r="D1" s="62"/>
      <c r="E1" s="62"/>
      <c r="F1" s="62"/>
      <c r="G1" s="62"/>
    </row>
    <row r="2" spans="1:8" ht="25.7" customHeight="1">
      <c r="A2" s="63" t="s">
        <v>22</v>
      </c>
      <c r="B2" s="63"/>
      <c r="C2" s="63"/>
      <c r="D2" s="63"/>
      <c r="E2" s="63"/>
      <c r="F2" s="63"/>
      <c r="G2" s="63"/>
    </row>
    <row r="3" spans="1:8" ht="25.7" customHeight="1">
      <c r="A3" s="64" t="s">
        <v>58</v>
      </c>
      <c r="B3" s="64"/>
      <c r="C3" s="64"/>
      <c r="D3" s="64"/>
      <c r="E3" s="64"/>
      <c r="F3" s="64"/>
      <c r="G3" s="64"/>
    </row>
    <row r="4" spans="1:8" ht="25.7" customHeight="1">
      <c r="A4" s="65" t="s">
        <v>24</v>
      </c>
      <c r="B4" s="65"/>
      <c r="C4" s="65"/>
      <c r="D4" s="65"/>
      <c r="E4" s="65"/>
      <c r="F4" s="65"/>
      <c r="G4" s="65"/>
    </row>
    <row r="5" spans="1:8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8" ht="25.7" customHeight="1">
      <c r="A6" s="4">
        <v>1</v>
      </c>
      <c r="B6" s="69" t="s">
        <v>27</v>
      </c>
      <c r="C6" s="70"/>
      <c r="D6" s="70"/>
      <c r="E6" s="70"/>
      <c r="F6" s="71"/>
      <c r="G6" s="1">
        <v>0</v>
      </c>
    </row>
    <row r="7" spans="1:8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8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8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8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8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8" ht="25.7" customHeight="1">
      <c r="A12" s="4">
        <v>7</v>
      </c>
      <c r="B12" s="69" t="s">
        <v>33</v>
      </c>
      <c r="C12" s="70"/>
      <c r="D12" s="70"/>
      <c r="E12" s="70"/>
      <c r="F12" s="71"/>
      <c r="G12" s="1">
        <v>0</v>
      </c>
    </row>
    <row r="13" spans="1:8" ht="25.7" customHeight="1">
      <c r="A13" s="4">
        <v>8</v>
      </c>
      <c r="B13" s="69" t="s">
        <v>34</v>
      </c>
      <c r="C13" s="70"/>
      <c r="D13" s="70"/>
      <c r="E13" s="70"/>
      <c r="F13" s="71"/>
      <c r="G13" s="1">
        <v>0</v>
      </c>
    </row>
    <row r="14" spans="1:8" ht="25.7" customHeight="1">
      <c r="A14" s="4">
        <v>9</v>
      </c>
      <c r="B14" s="69" t="s">
        <v>35</v>
      </c>
      <c r="C14" s="70"/>
      <c r="D14" s="70"/>
      <c r="E14" s="70"/>
      <c r="F14" s="71"/>
      <c r="G14" s="1">
        <v>0</v>
      </c>
    </row>
    <row r="15" spans="1:8" ht="25.7" customHeight="1">
      <c r="A15" s="4">
        <v>10</v>
      </c>
      <c r="B15" s="69" t="s">
        <v>36</v>
      </c>
      <c r="C15" s="70"/>
      <c r="D15" s="70"/>
      <c r="E15" s="70"/>
      <c r="F15" s="71"/>
      <c r="G15" s="1">
        <v>0</v>
      </c>
    </row>
    <row r="16" spans="1:8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5</v>
      </c>
      <c r="H16" t="s">
        <v>17</v>
      </c>
    </row>
    <row r="17" spans="1:10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10" ht="30.75" customHeight="1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9" t="s">
        <v>43</v>
      </c>
      <c r="C19" s="71"/>
      <c r="D19" s="1">
        <v>2</v>
      </c>
      <c r="E19" s="1">
        <v>2</v>
      </c>
      <c r="F19" s="23">
        <v>2</v>
      </c>
      <c r="G19" s="10">
        <f>(D19+E19+F19)/3</f>
        <v>2</v>
      </c>
    </row>
    <row r="20" spans="1:10" ht="25.7" customHeight="1">
      <c r="A20" s="1">
        <v>2</v>
      </c>
      <c r="B20" s="69" t="s">
        <v>44</v>
      </c>
      <c r="C20" s="71"/>
      <c r="D20" s="1">
        <v>2</v>
      </c>
      <c r="E20" s="1">
        <v>2</v>
      </c>
      <c r="F20" s="23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9" t="s">
        <v>45</v>
      </c>
      <c r="C21" s="71"/>
      <c r="D21" s="1">
        <v>2</v>
      </c>
      <c r="E21" s="1">
        <v>1.9</v>
      </c>
      <c r="F21" s="23">
        <v>2</v>
      </c>
      <c r="G21" s="10">
        <f t="shared" si="0"/>
        <v>1.9666666666666668</v>
      </c>
    </row>
    <row r="22" spans="1:10" ht="25.7" customHeight="1">
      <c r="A22" s="1">
        <v>4</v>
      </c>
      <c r="B22" s="69" t="s">
        <v>46</v>
      </c>
      <c r="C22" s="71"/>
      <c r="D22" s="1">
        <v>2</v>
      </c>
      <c r="E22" s="1">
        <v>2</v>
      </c>
      <c r="F22" s="23">
        <v>1.9</v>
      </c>
      <c r="G22" s="10">
        <f t="shared" si="0"/>
        <v>1.9666666666666668</v>
      </c>
      <c r="J22" s="19"/>
    </row>
    <row r="23" spans="1:10" ht="28.5" customHeight="1">
      <c r="A23" s="1">
        <v>5</v>
      </c>
      <c r="B23" s="69" t="s">
        <v>47</v>
      </c>
      <c r="C23" s="71"/>
      <c r="D23" s="1">
        <v>2</v>
      </c>
      <c r="E23" s="1">
        <v>2</v>
      </c>
      <c r="F23" s="23">
        <v>2</v>
      </c>
      <c r="G23" s="10">
        <f t="shared" si="0"/>
        <v>2</v>
      </c>
    </row>
    <row r="24" spans="1:10" ht="25.7" customHeight="1">
      <c r="A24" s="76" t="s">
        <v>37</v>
      </c>
      <c r="B24" s="76"/>
      <c r="C24" s="76"/>
      <c r="D24" s="76"/>
      <c r="E24" s="76"/>
      <c r="F24" s="76"/>
      <c r="G24" s="11">
        <f>SUM(G19:G23)</f>
        <v>9.9333333333333336</v>
      </c>
    </row>
    <row r="25" spans="1:10" ht="25.7" customHeight="1">
      <c r="A25" s="75" t="s">
        <v>48</v>
      </c>
      <c r="B25" s="75"/>
      <c r="C25" s="75"/>
      <c r="D25" s="75"/>
      <c r="E25" s="75"/>
      <c r="F25" s="75"/>
      <c r="G25" s="75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221.25" customHeight="1">
      <c r="A27" s="5">
        <v>1</v>
      </c>
      <c r="B27" s="21" t="s">
        <v>59</v>
      </c>
      <c r="C27" s="1">
        <v>55</v>
      </c>
      <c r="D27" s="1">
        <v>55</v>
      </c>
      <c r="E27" s="1">
        <v>54</v>
      </c>
      <c r="F27" s="8">
        <v>54</v>
      </c>
      <c r="G27" s="10">
        <f>(D27+E27+F27)/3</f>
        <v>54.333333333333336</v>
      </c>
    </row>
    <row r="28" spans="1:10" ht="373.5" customHeight="1">
      <c r="A28" s="5">
        <v>2</v>
      </c>
      <c r="B28" s="12" t="s">
        <v>60</v>
      </c>
      <c r="C28" s="1">
        <v>25</v>
      </c>
      <c r="D28" s="1">
        <v>25</v>
      </c>
      <c r="E28" s="1">
        <v>24</v>
      </c>
      <c r="F28" s="8">
        <v>25</v>
      </c>
      <c r="G28" s="10">
        <f>(D28+E28+F28)/3</f>
        <v>24.666666666666668</v>
      </c>
    </row>
    <row r="29" spans="1:10" ht="25.7" customHeight="1">
      <c r="A29" s="72" t="s">
        <v>37</v>
      </c>
      <c r="B29" s="82"/>
      <c r="C29" s="73"/>
      <c r="D29" s="73"/>
      <c r="E29" s="73"/>
      <c r="F29" s="74"/>
      <c r="G29" s="28">
        <f>SUM(G27:G28)</f>
        <v>79</v>
      </c>
    </row>
    <row r="30" spans="1:10" ht="25.7" customHeight="1">
      <c r="A30" s="83" t="s">
        <v>7</v>
      </c>
      <c r="B30" s="84"/>
      <c r="C30" s="84"/>
      <c r="D30" s="84"/>
      <c r="E30" s="84"/>
      <c r="F30" s="85"/>
      <c r="G30" s="17">
        <f>G16+G24+G29</f>
        <v>93.933333333333337</v>
      </c>
    </row>
    <row r="31" spans="1:10" ht="25.7" customHeight="1">
      <c r="A31" s="86" t="s">
        <v>8</v>
      </c>
      <c r="B31" s="87"/>
      <c r="C31" s="87"/>
      <c r="D31" s="87"/>
      <c r="E31" s="87"/>
      <c r="F31" s="88"/>
      <c r="G31" s="18">
        <f>G30*部门平衡!C4</f>
        <v>93.933333333333337</v>
      </c>
    </row>
    <row r="32" spans="1:10" ht="25.7" customHeight="1">
      <c r="A32" s="79" t="s">
        <v>54</v>
      </c>
      <c r="B32" s="79"/>
      <c r="C32" s="79"/>
      <c r="D32" s="79"/>
      <c r="E32" s="79"/>
      <c r="F32" s="79"/>
      <c r="G32" s="79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2" t="s">
        <v>21</v>
      </c>
      <c r="B1" s="62"/>
      <c r="C1" s="62"/>
      <c r="D1" s="62"/>
      <c r="E1" s="62"/>
      <c r="F1" s="62"/>
      <c r="G1" s="62"/>
    </row>
    <row r="2" spans="1:7" ht="25.7" customHeight="1">
      <c r="A2" s="63" t="s">
        <v>22</v>
      </c>
      <c r="B2" s="63"/>
      <c r="C2" s="63"/>
      <c r="D2" s="63"/>
      <c r="E2" s="63"/>
      <c r="F2" s="63"/>
      <c r="G2" s="63"/>
    </row>
    <row r="3" spans="1:7" ht="25.7" customHeight="1">
      <c r="A3" s="64" t="s">
        <v>61</v>
      </c>
      <c r="B3" s="64"/>
      <c r="C3" s="64"/>
      <c r="D3" s="64"/>
      <c r="E3" s="64"/>
      <c r="F3" s="64"/>
      <c r="G3" s="64"/>
    </row>
    <row r="4" spans="1:7" ht="25.7" customHeight="1">
      <c r="A4" s="65" t="s">
        <v>24</v>
      </c>
      <c r="B4" s="65"/>
      <c r="C4" s="65"/>
      <c r="D4" s="65"/>
      <c r="E4" s="65"/>
      <c r="F4" s="65"/>
      <c r="G4" s="65"/>
    </row>
    <row r="5" spans="1:7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7" ht="25.7" customHeight="1">
      <c r="A6" s="4">
        <v>1</v>
      </c>
      <c r="B6" s="69" t="s">
        <v>27</v>
      </c>
      <c r="C6" s="70"/>
      <c r="D6" s="70"/>
      <c r="E6" s="70"/>
      <c r="F6" s="71"/>
      <c r="G6" s="1">
        <v>1</v>
      </c>
    </row>
    <row r="7" spans="1:7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7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7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7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7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7" ht="25.7" customHeight="1">
      <c r="A12" s="4">
        <v>7</v>
      </c>
      <c r="B12" s="69" t="s">
        <v>33</v>
      </c>
      <c r="C12" s="70"/>
      <c r="D12" s="70"/>
      <c r="E12" s="70"/>
      <c r="F12" s="71"/>
      <c r="G12" s="1">
        <v>0</v>
      </c>
    </row>
    <row r="13" spans="1:7" ht="25.7" customHeight="1">
      <c r="A13" s="4">
        <v>8</v>
      </c>
      <c r="B13" s="69" t="s">
        <v>34</v>
      </c>
      <c r="C13" s="70"/>
      <c r="D13" s="70"/>
      <c r="E13" s="70"/>
      <c r="F13" s="71"/>
      <c r="G13" s="1">
        <v>0</v>
      </c>
    </row>
    <row r="14" spans="1:7" ht="25.7" customHeight="1">
      <c r="A14" s="4">
        <v>9</v>
      </c>
      <c r="B14" s="69" t="s">
        <v>35</v>
      </c>
      <c r="C14" s="70"/>
      <c r="D14" s="70"/>
      <c r="E14" s="70"/>
      <c r="F14" s="71"/>
      <c r="G14" s="1">
        <v>0</v>
      </c>
    </row>
    <row r="15" spans="1:7" ht="25.7" customHeight="1">
      <c r="A15" s="4">
        <v>10</v>
      </c>
      <c r="B15" s="69" t="s">
        <v>36</v>
      </c>
      <c r="C15" s="70"/>
      <c r="D15" s="70"/>
      <c r="E15" s="70"/>
      <c r="F15" s="71"/>
      <c r="G15" s="1">
        <v>0</v>
      </c>
    </row>
    <row r="16" spans="1:7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6</v>
      </c>
    </row>
    <row r="17" spans="1:10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10" ht="28.5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9" t="s">
        <v>43</v>
      </c>
      <c r="C19" s="71"/>
      <c r="D19" s="1">
        <v>2</v>
      </c>
      <c r="E19" s="22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9" t="s">
        <v>44</v>
      </c>
      <c r="C20" s="71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9" t="s">
        <v>45</v>
      </c>
      <c r="C21" s="71"/>
      <c r="D21" s="1">
        <v>2</v>
      </c>
      <c r="E21" s="22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9" t="s">
        <v>46</v>
      </c>
      <c r="C22" s="71"/>
      <c r="D22" s="1">
        <v>2</v>
      </c>
      <c r="E22" s="1">
        <v>1.9</v>
      </c>
      <c r="F22" s="23"/>
      <c r="G22" s="10">
        <f t="shared" si="0"/>
        <v>1.95</v>
      </c>
      <c r="J22" s="19"/>
    </row>
    <row r="23" spans="1:10" ht="28.5" customHeight="1">
      <c r="A23" s="1">
        <v>5</v>
      </c>
      <c r="B23" s="69" t="s">
        <v>47</v>
      </c>
      <c r="C23" s="71"/>
      <c r="D23" s="1">
        <v>2</v>
      </c>
      <c r="E23" s="22">
        <v>2</v>
      </c>
      <c r="F23" s="23"/>
      <c r="G23" s="10">
        <f t="shared" si="0"/>
        <v>2</v>
      </c>
    </row>
    <row r="24" spans="1:10" ht="25.7" customHeight="1">
      <c r="A24" s="76" t="s">
        <v>37</v>
      </c>
      <c r="B24" s="76"/>
      <c r="C24" s="76"/>
      <c r="D24" s="76"/>
      <c r="E24" s="76"/>
      <c r="F24" s="76"/>
      <c r="G24" s="11">
        <f>SUM(G19:G23)</f>
        <v>9.9499999999999993</v>
      </c>
    </row>
    <row r="25" spans="1:10" ht="25.7" customHeight="1">
      <c r="A25" s="89" t="s">
        <v>62</v>
      </c>
      <c r="B25" s="89"/>
      <c r="C25" s="89"/>
      <c r="D25" s="89"/>
      <c r="E25" s="89"/>
      <c r="F25" s="89"/>
      <c r="G25" s="89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32" customHeight="1">
      <c r="A27" s="1">
        <v>1</v>
      </c>
      <c r="B27" s="24" t="s">
        <v>63</v>
      </c>
      <c r="C27" s="1">
        <v>40</v>
      </c>
      <c r="D27" s="1">
        <v>40</v>
      </c>
      <c r="E27" s="1">
        <v>39</v>
      </c>
      <c r="F27" s="8"/>
      <c r="G27" s="25">
        <f>(D27+E27+F27)/2</f>
        <v>39.5</v>
      </c>
    </row>
    <row r="28" spans="1:10" ht="345" customHeight="1">
      <c r="A28" s="1">
        <v>2</v>
      </c>
      <c r="B28" s="24" t="s">
        <v>64</v>
      </c>
      <c r="C28" s="26">
        <v>40</v>
      </c>
      <c r="D28" s="26">
        <v>40</v>
      </c>
      <c r="E28" s="26">
        <v>39</v>
      </c>
      <c r="F28" s="27"/>
      <c r="G28" s="25">
        <f>(D28+E28+F28)/2</f>
        <v>39.5</v>
      </c>
      <c r="I28" s="22"/>
      <c r="J28" s="29"/>
    </row>
    <row r="29" spans="1:10" ht="25.7" customHeight="1">
      <c r="A29" s="76" t="s">
        <v>37</v>
      </c>
      <c r="B29" s="76"/>
      <c r="C29" s="76"/>
      <c r="D29" s="76"/>
      <c r="E29" s="76"/>
      <c r="F29" s="76"/>
      <c r="G29" s="28">
        <f>SUM(G28:G28:G27)</f>
        <v>79</v>
      </c>
      <c r="I29" s="22"/>
      <c r="J29" s="29"/>
    </row>
    <row r="30" spans="1:10" ht="25.7" customHeight="1">
      <c r="A30" s="77" t="s">
        <v>7</v>
      </c>
      <c r="B30" s="77"/>
      <c r="C30" s="77"/>
      <c r="D30" s="77"/>
      <c r="E30" s="77"/>
      <c r="F30" s="77"/>
      <c r="G30" s="17">
        <f>G29+G24+G16</f>
        <v>94.95</v>
      </c>
    </row>
    <row r="31" spans="1:10" ht="25.7" customHeight="1">
      <c r="A31" s="78" t="s">
        <v>8</v>
      </c>
      <c r="B31" s="78"/>
      <c r="C31" s="78"/>
      <c r="D31" s="78"/>
      <c r="E31" s="78"/>
      <c r="F31" s="78"/>
      <c r="G31" s="18">
        <f>G30*部门平衡!C4</f>
        <v>94.95</v>
      </c>
    </row>
    <row r="32" spans="1:10" ht="25.7" customHeight="1">
      <c r="A32" s="79" t="s">
        <v>54</v>
      </c>
      <c r="B32" s="79"/>
      <c r="C32" s="79"/>
      <c r="D32" s="79"/>
      <c r="E32" s="79"/>
      <c r="F32" s="79"/>
      <c r="G32" s="79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2" t="s">
        <v>21</v>
      </c>
      <c r="B1" s="62"/>
      <c r="C1" s="62"/>
      <c r="D1" s="62"/>
      <c r="E1" s="62"/>
      <c r="F1" s="62"/>
      <c r="G1" s="62"/>
    </row>
    <row r="2" spans="1:8" ht="25.7" customHeight="1">
      <c r="A2" s="63" t="s">
        <v>65</v>
      </c>
      <c r="B2" s="63"/>
      <c r="C2" s="63"/>
      <c r="D2" s="63"/>
      <c r="E2" s="63"/>
      <c r="F2" s="63"/>
      <c r="G2" s="63"/>
    </row>
    <row r="3" spans="1:8" ht="25.7" customHeight="1">
      <c r="A3" s="64" t="s">
        <v>66</v>
      </c>
      <c r="B3" s="64"/>
      <c r="C3" s="64"/>
      <c r="D3" s="64"/>
      <c r="E3" s="64"/>
      <c r="F3" s="64"/>
      <c r="G3" s="64"/>
    </row>
    <row r="4" spans="1:8" ht="25.7" customHeight="1">
      <c r="A4" s="65" t="s">
        <v>24</v>
      </c>
      <c r="B4" s="65"/>
      <c r="C4" s="65"/>
      <c r="D4" s="65"/>
      <c r="E4" s="65"/>
      <c r="F4" s="65"/>
      <c r="G4" s="65"/>
    </row>
    <row r="5" spans="1:8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8" ht="25.7" customHeight="1">
      <c r="A6" s="4">
        <v>1</v>
      </c>
      <c r="B6" s="69" t="s">
        <v>27</v>
      </c>
      <c r="C6" s="70"/>
      <c r="D6" s="70"/>
      <c r="E6" s="70"/>
      <c r="F6" s="71"/>
      <c r="G6" s="1">
        <v>1</v>
      </c>
      <c r="H6" s="6"/>
    </row>
    <row r="7" spans="1:8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8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8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8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8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8" ht="25.7" customHeight="1">
      <c r="A12" s="4">
        <v>7</v>
      </c>
      <c r="B12" s="69" t="s">
        <v>33</v>
      </c>
      <c r="C12" s="70"/>
      <c r="D12" s="70"/>
      <c r="E12" s="70"/>
      <c r="F12" s="71"/>
      <c r="G12" s="1">
        <v>0</v>
      </c>
      <c r="H12" s="6"/>
    </row>
    <row r="13" spans="1:8" ht="25.7" customHeight="1">
      <c r="A13" s="4">
        <v>8</v>
      </c>
      <c r="B13" s="69" t="s">
        <v>34</v>
      </c>
      <c r="C13" s="70"/>
      <c r="D13" s="70"/>
      <c r="E13" s="70"/>
      <c r="F13" s="71"/>
      <c r="G13" s="1">
        <v>0</v>
      </c>
    </row>
    <row r="14" spans="1:8" ht="25.7" customHeight="1">
      <c r="A14" s="4">
        <v>9</v>
      </c>
      <c r="B14" s="69" t="s">
        <v>35</v>
      </c>
      <c r="C14" s="70"/>
      <c r="D14" s="70"/>
      <c r="E14" s="70"/>
      <c r="F14" s="71"/>
      <c r="G14" s="1">
        <v>0</v>
      </c>
    </row>
    <row r="15" spans="1:8" ht="25.7" customHeight="1">
      <c r="A15" s="4">
        <v>10</v>
      </c>
      <c r="B15" s="69" t="s">
        <v>36</v>
      </c>
      <c r="C15" s="70"/>
      <c r="D15" s="70"/>
      <c r="E15" s="70"/>
      <c r="F15" s="71"/>
      <c r="G15" s="1">
        <v>0</v>
      </c>
    </row>
    <row r="16" spans="1:8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6</v>
      </c>
    </row>
    <row r="17" spans="1:10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10" ht="28.5" customHeight="1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9" t="s">
        <v>43</v>
      </c>
      <c r="C19" s="71"/>
      <c r="D19" s="1">
        <v>2</v>
      </c>
      <c r="E19" s="1">
        <v>1.9</v>
      </c>
      <c r="F19" s="20"/>
      <c r="G19" s="10">
        <f>(D19+E19+F19)/2</f>
        <v>1.95</v>
      </c>
    </row>
    <row r="20" spans="1:10" ht="25.7" customHeight="1">
      <c r="A20" s="1">
        <v>2</v>
      </c>
      <c r="B20" s="69" t="s">
        <v>44</v>
      </c>
      <c r="C20" s="71"/>
      <c r="D20" s="1">
        <v>2</v>
      </c>
      <c r="E20" s="1">
        <v>2</v>
      </c>
      <c r="F20" s="20"/>
      <c r="G20" s="10">
        <f t="shared" ref="G20:G23" si="0">(D20+E20+F20)/2</f>
        <v>2</v>
      </c>
    </row>
    <row r="21" spans="1:10" ht="25.7" customHeight="1">
      <c r="A21" s="1">
        <v>3</v>
      </c>
      <c r="B21" s="69" t="s">
        <v>45</v>
      </c>
      <c r="C21" s="71"/>
      <c r="D21" s="1">
        <v>2</v>
      </c>
      <c r="E21" s="1">
        <v>2</v>
      </c>
      <c r="F21" s="20"/>
      <c r="G21" s="10">
        <f t="shared" si="0"/>
        <v>2</v>
      </c>
    </row>
    <row r="22" spans="1:10" ht="25.7" customHeight="1">
      <c r="A22" s="1">
        <v>4</v>
      </c>
      <c r="B22" s="69" t="s">
        <v>46</v>
      </c>
      <c r="C22" s="71"/>
      <c r="D22" s="1">
        <v>2</v>
      </c>
      <c r="E22" s="1">
        <v>2</v>
      </c>
      <c r="F22" s="20"/>
      <c r="G22" s="10">
        <f t="shared" si="0"/>
        <v>2</v>
      </c>
      <c r="J22" s="19"/>
    </row>
    <row r="23" spans="1:10" ht="28.5" customHeight="1">
      <c r="A23" s="1">
        <v>5</v>
      </c>
      <c r="B23" s="69" t="s">
        <v>47</v>
      </c>
      <c r="C23" s="71"/>
      <c r="D23" s="1">
        <v>2</v>
      </c>
      <c r="E23" s="1">
        <v>2</v>
      </c>
      <c r="F23" s="20"/>
      <c r="G23" s="10">
        <f t="shared" si="0"/>
        <v>2</v>
      </c>
    </row>
    <row r="24" spans="1:10" ht="25.7" customHeight="1">
      <c r="A24" s="90" t="s">
        <v>37</v>
      </c>
      <c r="B24" s="76"/>
      <c r="C24" s="76"/>
      <c r="D24" s="76"/>
      <c r="E24" s="76"/>
      <c r="F24" s="76"/>
      <c r="G24" s="11">
        <f>SUM(G19:G23)</f>
        <v>9.9499999999999993</v>
      </c>
    </row>
    <row r="25" spans="1:10" ht="25.7" customHeight="1">
      <c r="A25" s="75" t="s">
        <v>48</v>
      </c>
      <c r="B25" s="75"/>
      <c r="C25" s="75"/>
      <c r="D25" s="75"/>
      <c r="E25" s="75"/>
      <c r="F25" s="75"/>
      <c r="G25" s="75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99.75">
      <c r="A27" s="1">
        <v>1</v>
      </c>
      <c r="B27" s="58" t="s">
        <v>80</v>
      </c>
      <c r="C27" s="13">
        <v>22</v>
      </c>
      <c r="D27" s="13">
        <v>22</v>
      </c>
      <c r="E27" s="13">
        <v>21</v>
      </c>
      <c r="F27" s="14"/>
      <c r="G27" s="15">
        <f>(D27+E27+F27)/2</f>
        <v>21.5</v>
      </c>
    </row>
    <row r="28" spans="1:10" ht="228">
      <c r="A28" s="1">
        <v>2</v>
      </c>
      <c r="B28" s="59" t="s">
        <v>78</v>
      </c>
      <c r="C28" s="13">
        <v>18</v>
      </c>
      <c r="D28" s="13">
        <v>18</v>
      </c>
      <c r="E28" s="13">
        <v>18</v>
      </c>
      <c r="F28" s="14"/>
      <c r="G28" s="15">
        <f>(D28+E28+F28)/2</f>
        <v>18</v>
      </c>
    </row>
    <row r="29" spans="1:10" ht="71.25">
      <c r="A29" s="1">
        <v>3</v>
      </c>
      <c r="B29" s="59" t="s">
        <v>79</v>
      </c>
      <c r="C29" s="13">
        <v>40</v>
      </c>
      <c r="D29" s="13">
        <v>40</v>
      </c>
      <c r="E29" s="13">
        <v>39</v>
      </c>
      <c r="F29" s="14"/>
      <c r="G29" s="15">
        <f>(D29+E29+F29)/2</f>
        <v>39.5</v>
      </c>
    </row>
    <row r="30" spans="1:10" ht="25.7" customHeight="1">
      <c r="A30" s="76" t="s">
        <v>37</v>
      </c>
      <c r="B30" s="76"/>
      <c r="C30" s="76"/>
      <c r="D30" s="76"/>
      <c r="E30" s="76"/>
      <c r="F30" s="76"/>
      <c r="G30" s="15">
        <f>SUM(G27:G29)</f>
        <v>79</v>
      </c>
    </row>
    <row r="31" spans="1:10" ht="25.7" customHeight="1">
      <c r="A31" s="77" t="s">
        <v>7</v>
      </c>
      <c r="B31" s="77"/>
      <c r="C31" s="77"/>
      <c r="D31" s="77"/>
      <c r="E31" s="77"/>
      <c r="F31" s="77"/>
      <c r="G31" s="17">
        <f>G16+G24+G30</f>
        <v>94.95</v>
      </c>
    </row>
    <row r="32" spans="1:10" ht="25.7" customHeight="1">
      <c r="A32" s="78" t="s">
        <v>8</v>
      </c>
      <c r="B32" s="78"/>
      <c r="C32" s="78"/>
      <c r="D32" s="78"/>
      <c r="E32" s="78"/>
      <c r="F32" s="78"/>
      <c r="G32" s="18">
        <f>G31*部门平衡!C5</f>
        <v>94.95</v>
      </c>
    </row>
    <row r="33" spans="1:7" ht="25.7" customHeight="1">
      <c r="A33" s="79" t="s">
        <v>54</v>
      </c>
      <c r="B33" s="79"/>
      <c r="C33" s="79"/>
      <c r="D33" s="79"/>
      <c r="E33" s="79"/>
      <c r="F33" s="79"/>
      <c r="G33" s="79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2" t="s">
        <v>21</v>
      </c>
      <c r="B1" s="62"/>
      <c r="C1" s="62"/>
      <c r="D1" s="62"/>
      <c r="E1" s="62"/>
      <c r="F1" s="62"/>
      <c r="G1" s="62"/>
    </row>
    <row r="2" spans="1:8" ht="25.7" customHeight="1">
      <c r="A2" s="63" t="s">
        <v>22</v>
      </c>
      <c r="B2" s="63"/>
      <c r="C2" s="63"/>
      <c r="D2" s="63"/>
      <c r="E2" s="63"/>
      <c r="F2" s="63"/>
      <c r="G2" s="63"/>
    </row>
    <row r="3" spans="1:8" ht="25.7" customHeight="1">
      <c r="A3" s="64" t="s">
        <v>67</v>
      </c>
      <c r="B3" s="64"/>
      <c r="C3" s="64"/>
      <c r="D3" s="64"/>
      <c r="E3" s="64"/>
      <c r="F3" s="64"/>
      <c r="G3" s="64"/>
    </row>
    <row r="4" spans="1:8" ht="25.7" customHeight="1">
      <c r="A4" s="65" t="s">
        <v>24</v>
      </c>
      <c r="B4" s="65"/>
      <c r="C4" s="65"/>
      <c r="D4" s="65"/>
      <c r="E4" s="65"/>
      <c r="F4" s="65"/>
      <c r="G4" s="65"/>
    </row>
    <row r="5" spans="1:8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8" ht="25.7" customHeight="1">
      <c r="A6" s="4">
        <v>1</v>
      </c>
      <c r="B6" s="69" t="s">
        <v>27</v>
      </c>
      <c r="C6" s="70"/>
      <c r="D6" s="70"/>
      <c r="E6" s="70"/>
      <c r="F6" s="71"/>
      <c r="G6" s="1">
        <v>1</v>
      </c>
      <c r="H6" s="6"/>
    </row>
    <row r="7" spans="1:8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8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8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8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8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8" ht="25.7" customHeight="1">
      <c r="A12" s="4">
        <v>7</v>
      </c>
      <c r="B12" s="69" t="s">
        <v>33</v>
      </c>
      <c r="C12" s="70"/>
      <c r="D12" s="70"/>
      <c r="E12" s="70"/>
      <c r="F12" s="71"/>
      <c r="G12" s="1">
        <v>0</v>
      </c>
    </row>
    <row r="13" spans="1:8" ht="25.7" customHeight="1">
      <c r="A13" s="4">
        <v>8</v>
      </c>
      <c r="B13" s="69" t="s">
        <v>34</v>
      </c>
      <c r="C13" s="70"/>
      <c r="D13" s="70"/>
      <c r="E13" s="70"/>
      <c r="F13" s="71"/>
      <c r="G13" s="1">
        <v>0</v>
      </c>
    </row>
    <row r="14" spans="1:8" ht="25.7" customHeight="1">
      <c r="A14" s="4">
        <v>9</v>
      </c>
      <c r="B14" s="69" t="s">
        <v>35</v>
      </c>
      <c r="C14" s="70"/>
      <c r="D14" s="70"/>
      <c r="E14" s="70"/>
      <c r="F14" s="71"/>
      <c r="G14" s="1">
        <v>0</v>
      </c>
    </row>
    <row r="15" spans="1:8" ht="25.7" customHeight="1">
      <c r="A15" s="4">
        <v>10</v>
      </c>
      <c r="B15" s="69" t="s">
        <v>36</v>
      </c>
      <c r="C15" s="70"/>
      <c r="D15" s="70"/>
      <c r="E15" s="70"/>
      <c r="F15" s="71"/>
      <c r="G15" s="1">
        <v>0</v>
      </c>
    </row>
    <row r="16" spans="1:8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6</v>
      </c>
    </row>
    <row r="17" spans="1:10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10" ht="28.5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9" t="s">
        <v>43</v>
      </c>
      <c r="C19" s="71"/>
      <c r="D19" s="1">
        <v>2</v>
      </c>
      <c r="E19" s="1">
        <v>1.9</v>
      </c>
      <c r="F19" s="9"/>
      <c r="G19" s="10">
        <f>(D19+E19+F19)/2</f>
        <v>1.95</v>
      </c>
    </row>
    <row r="20" spans="1:10" ht="25.7" customHeight="1">
      <c r="A20" s="1">
        <v>2</v>
      </c>
      <c r="B20" s="69" t="s">
        <v>44</v>
      </c>
      <c r="C20" s="71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9" t="s">
        <v>45</v>
      </c>
      <c r="C21" s="71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9" t="s">
        <v>46</v>
      </c>
      <c r="C22" s="71"/>
      <c r="D22" s="1">
        <v>2</v>
      </c>
      <c r="E22" s="1">
        <v>2</v>
      </c>
      <c r="F22" s="9"/>
      <c r="G22" s="10">
        <f t="shared" si="0"/>
        <v>2</v>
      </c>
      <c r="J22" s="19"/>
    </row>
    <row r="23" spans="1:10" ht="28.5" customHeight="1">
      <c r="A23" s="1">
        <v>5</v>
      </c>
      <c r="B23" s="69" t="s">
        <v>47</v>
      </c>
      <c r="C23" s="71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76" t="s">
        <v>37</v>
      </c>
      <c r="B24" s="76"/>
      <c r="C24" s="76"/>
      <c r="D24" s="76"/>
      <c r="E24" s="76"/>
      <c r="F24" s="76"/>
      <c r="G24" s="11">
        <f>SUM(G19:G23)</f>
        <v>9.9499999999999993</v>
      </c>
    </row>
    <row r="25" spans="1:10" ht="25.7" customHeight="1">
      <c r="A25" s="75" t="s">
        <v>48</v>
      </c>
      <c r="B25" s="75"/>
      <c r="C25" s="75"/>
      <c r="D25" s="75"/>
      <c r="E25" s="75"/>
      <c r="F25" s="75"/>
      <c r="G25" s="75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40.5" customHeight="1">
      <c r="A27" s="1">
        <v>1</v>
      </c>
      <c r="B27" s="57" t="s">
        <v>74</v>
      </c>
      <c r="C27" s="1">
        <v>30</v>
      </c>
      <c r="D27" s="1">
        <v>30</v>
      </c>
      <c r="E27" s="13">
        <v>29</v>
      </c>
      <c r="F27" s="14"/>
      <c r="G27" s="15">
        <f>(D27+E27+F27)/2</f>
        <v>29.5</v>
      </c>
    </row>
    <row r="28" spans="1:10" ht="41.25" customHeight="1">
      <c r="A28" s="1">
        <v>2</v>
      </c>
      <c r="B28" s="57" t="s">
        <v>75</v>
      </c>
      <c r="C28" s="1">
        <v>25</v>
      </c>
      <c r="D28" s="1">
        <v>25</v>
      </c>
      <c r="E28" s="13">
        <v>24</v>
      </c>
      <c r="F28" s="14"/>
      <c r="G28" s="15">
        <f>(D28+E28+F28)/2</f>
        <v>24.5</v>
      </c>
    </row>
    <row r="29" spans="1:10" ht="95.25" customHeight="1">
      <c r="A29" s="1">
        <v>3</v>
      </c>
      <c r="B29" s="57" t="s">
        <v>76</v>
      </c>
      <c r="C29" s="1">
        <v>15</v>
      </c>
      <c r="D29" s="1">
        <v>15</v>
      </c>
      <c r="E29" s="13">
        <v>15</v>
      </c>
      <c r="F29" s="14"/>
      <c r="G29" s="15">
        <f>(D29+E29+F29)/2</f>
        <v>15</v>
      </c>
    </row>
    <row r="30" spans="1:10" ht="128.25" customHeight="1">
      <c r="A30" s="2">
        <v>4</v>
      </c>
      <c r="B30" s="57" t="s">
        <v>77</v>
      </c>
      <c r="C30" s="3">
        <v>10</v>
      </c>
      <c r="D30" s="1">
        <v>10</v>
      </c>
      <c r="E30" s="13">
        <v>10</v>
      </c>
      <c r="F30" s="14"/>
      <c r="G30" s="15">
        <f t="shared" ref="G30" si="1">(D30+E30+F30)/2</f>
        <v>10</v>
      </c>
    </row>
    <row r="31" spans="1:10" ht="39.75" customHeight="1">
      <c r="A31" s="76" t="s">
        <v>37</v>
      </c>
      <c r="B31" s="76"/>
      <c r="C31" s="76"/>
      <c r="D31" s="76"/>
      <c r="E31" s="76"/>
      <c r="F31" s="76"/>
      <c r="G31" s="16">
        <f>SUM(G27:G30)</f>
        <v>79</v>
      </c>
    </row>
    <row r="32" spans="1:10" ht="25.7" customHeight="1">
      <c r="A32" s="77" t="s">
        <v>7</v>
      </c>
      <c r="B32" s="77"/>
      <c r="C32" s="77"/>
      <c r="D32" s="77"/>
      <c r="E32" s="77"/>
      <c r="F32" s="77"/>
      <c r="G32" s="17">
        <f>G16+G24+G31</f>
        <v>94.95</v>
      </c>
    </row>
    <row r="33" spans="1:7" ht="25.7" customHeight="1">
      <c r="A33" s="78" t="s">
        <v>8</v>
      </c>
      <c r="B33" s="78"/>
      <c r="C33" s="78"/>
      <c r="D33" s="78"/>
      <c r="E33" s="78"/>
      <c r="F33" s="78"/>
      <c r="G33" s="18">
        <f>G32*部门平衡!C5</f>
        <v>94.95</v>
      </c>
    </row>
    <row r="34" spans="1:7" ht="25.7" customHeight="1">
      <c r="A34" s="79" t="s">
        <v>54</v>
      </c>
      <c r="B34" s="79"/>
      <c r="C34" s="79"/>
      <c r="D34" s="79"/>
      <c r="E34" s="79"/>
      <c r="F34" s="79"/>
      <c r="G34" s="79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2" t="s">
        <v>21</v>
      </c>
      <c r="B1" s="62"/>
      <c r="C1" s="62"/>
      <c r="D1" s="62"/>
      <c r="E1" s="62"/>
      <c r="F1" s="62"/>
      <c r="G1" s="62"/>
    </row>
    <row r="2" spans="1:8" ht="25.7" customHeight="1">
      <c r="A2" s="63" t="s">
        <v>22</v>
      </c>
      <c r="B2" s="63"/>
      <c r="C2" s="63"/>
      <c r="D2" s="63"/>
      <c r="E2" s="63"/>
      <c r="F2" s="63"/>
      <c r="G2" s="63"/>
    </row>
    <row r="3" spans="1:8" ht="25.7" customHeight="1">
      <c r="A3" s="64" t="s">
        <v>68</v>
      </c>
      <c r="B3" s="64"/>
      <c r="C3" s="64"/>
      <c r="D3" s="64"/>
      <c r="E3" s="64"/>
      <c r="F3" s="64"/>
      <c r="G3" s="64"/>
    </row>
    <row r="4" spans="1:8" ht="25.7" customHeight="1">
      <c r="A4" s="65" t="s">
        <v>24</v>
      </c>
      <c r="B4" s="65"/>
      <c r="C4" s="65"/>
      <c r="D4" s="65"/>
      <c r="E4" s="65"/>
      <c r="F4" s="65"/>
      <c r="G4" s="65"/>
    </row>
    <row r="5" spans="1:8" ht="25.7" customHeight="1">
      <c r="A5" s="1" t="s">
        <v>2</v>
      </c>
      <c r="B5" s="66" t="s">
        <v>25</v>
      </c>
      <c r="C5" s="67"/>
      <c r="D5" s="67"/>
      <c r="E5" s="67"/>
      <c r="F5" s="68"/>
      <c r="G5" s="1" t="s">
        <v>26</v>
      </c>
    </row>
    <row r="6" spans="1:8" ht="25.7" customHeight="1">
      <c r="A6" s="4">
        <v>1</v>
      </c>
      <c r="B6" s="69" t="s">
        <v>27</v>
      </c>
      <c r="C6" s="70"/>
      <c r="D6" s="70"/>
      <c r="E6" s="70"/>
      <c r="F6" s="71"/>
      <c r="G6" s="5">
        <v>1</v>
      </c>
      <c r="H6" s="6"/>
    </row>
    <row r="7" spans="1:8" ht="25.7" customHeight="1">
      <c r="A7" s="4">
        <v>2</v>
      </c>
      <c r="B7" s="69" t="s">
        <v>28</v>
      </c>
      <c r="C7" s="70"/>
      <c r="D7" s="70"/>
      <c r="E7" s="70"/>
      <c r="F7" s="71"/>
      <c r="G7" s="1">
        <v>1</v>
      </c>
    </row>
    <row r="8" spans="1:8" ht="25.7" customHeight="1">
      <c r="A8" s="4">
        <v>3</v>
      </c>
      <c r="B8" s="69" t="s">
        <v>29</v>
      </c>
      <c r="C8" s="70"/>
      <c r="D8" s="70"/>
      <c r="E8" s="70"/>
      <c r="F8" s="71"/>
      <c r="G8" s="1">
        <v>1</v>
      </c>
    </row>
    <row r="9" spans="1:8" ht="25.7" customHeight="1">
      <c r="A9" s="4">
        <v>4</v>
      </c>
      <c r="B9" s="69" t="s">
        <v>30</v>
      </c>
      <c r="C9" s="70"/>
      <c r="D9" s="70"/>
      <c r="E9" s="70"/>
      <c r="F9" s="71"/>
      <c r="G9" s="1">
        <v>1</v>
      </c>
    </row>
    <row r="10" spans="1:8" ht="25.7" customHeight="1">
      <c r="A10" s="4">
        <v>5</v>
      </c>
      <c r="B10" s="69" t="s">
        <v>31</v>
      </c>
      <c r="C10" s="70"/>
      <c r="D10" s="70"/>
      <c r="E10" s="70"/>
      <c r="F10" s="71"/>
      <c r="G10" s="1">
        <v>1</v>
      </c>
    </row>
    <row r="11" spans="1:8" ht="25.7" customHeight="1">
      <c r="A11" s="4">
        <v>6</v>
      </c>
      <c r="B11" s="69" t="s">
        <v>32</v>
      </c>
      <c r="C11" s="70"/>
      <c r="D11" s="70"/>
      <c r="E11" s="70"/>
      <c r="F11" s="71"/>
      <c r="G11" s="1">
        <v>1</v>
      </c>
    </row>
    <row r="12" spans="1:8" ht="25.7" customHeight="1">
      <c r="A12" s="4">
        <v>7</v>
      </c>
      <c r="B12" s="69" t="s">
        <v>33</v>
      </c>
      <c r="C12" s="70"/>
      <c r="D12" s="70"/>
      <c r="E12" s="70"/>
      <c r="F12" s="71"/>
      <c r="G12" s="1">
        <v>0</v>
      </c>
    </row>
    <row r="13" spans="1:8" ht="25.7" customHeight="1">
      <c r="A13" s="4">
        <v>8</v>
      </c>
      <c r="B13" s="69" t="s">
        <v>34</v>
      </c>
      <c r="C13" s="70"/>
      <c r="D13" s="70"/>
      <c r="E13" s="70"/>
      <c r="F13" s="71"/>
      <c r="G13" s="1">
        <v>0</v>
      </c>
    </row>
    <row r="14" spans="1:8" ht="25.7" customHeight="1">
      <c r="A14" s="4">
        <v>9</v>
      </c>
      <c r="B14" s="69" t="s">
        <v>35</v>
      </c>
      <c r="C14" s="70"/>
      <c r="D14" s="70"/>
      <c r="E14" s="70"/>
      <c r="F14" s="71"/>
      <c r="G14" s="1">
        <v>0</v>
      </c>
    </row>
    <row r="15" spans="1:8" ht="25.7" customHeight="1">
      <c r="A15" s="4">
        <v>10</v>
      </c>
      <c r="B15" s="69" t="s">
        <v>36</v>
      </c>
      <c r="C15" s="70"/>
      <c r="D15" s="70"/>
      <c r="E15" s="70"/>
      <c r="F15" s="71"/>
      <c r="G15" s="1">
        <v>0</v>
      </c>
    </row>
    <row r="16" spans="1:8" ht="25.7" customHeight="1">
      <c r="A16" s="72" t="s">
        <v>37</v>
      </c>
      <c r="B16" s="73"/>
      <c r="C16" s="73"/>
      <c r="D16" s="73"/>
      <c r="E16" s="73"/>
      <c r="F16" s="74"/>
      <c r="G16" s="7">
        <f>SUM(G6:G15)</f>
        <v>6</v>
      </c>
    </row>
    <row r="17" spans="1:10" ht="25.7" customHeight="1">
      <c r="A17" s="75" t="s">
        <v>38</v>
      </c>
      <c r="B17" s="75"/>
      <c r="C17" s="75"/>
      <c r="D17" s="75"/>
      <c r="E17" s="75"/>
      <c r="F17" s="75"/>
      <c r="G17" s="75"/>
    </row>
    <row r="18" spans="1:10" ht="28.5">
      <c r="A18" s="1" t="s">
        <v>2</v>
      </c>
      <c r="B18" s="66" t="s">
        <v>25</v>
      </c>
      <c r="C18" s="68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69" t="s">
        <v>43</v>
      </c>
      <c r="C19" s="71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69" t="s">
        <v>44</v>
      </c>
      <c r="C20" s="71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9" t="s">
        <v>45</v>
      </c>
      <c r="C21" s="71"/>
      <c r="D21" s="1">
        <v>2</v>
      </c>
      <c r="E21" s="1">
        <v>2</v>
      </c>
      <c r="F21" s="9">
        <v>1.9</v>
      </c>
      <c r="G21" s="10">
        <f t="shared" si="0"/>
        <v>1.9666666666666668</v>
      </c>
    </row>
    <row r="22" spans="1:10" ht="25.7" customHeight="1">
      <c r="A22" s="1">
        <v>4</v>
      </c>
      <c r="B22" s="69" t="s">
        <v>46</v>
      </c>
      <c r="C22" s="71"/>
      <c r="D22" s="1">
        <v>2</v>
      </c>
      <c r="E22" s="1">
        <v>2</v>
      </c>
      <c r="F22" s="9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9" t="s">
        <v>47</v>
      </c>
      <c r="C23" s="71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76" t="s">
        <v>37</v>
      </c>
      <c r="B24" s="76"/>
      <c r="C24" s="76"/>
      <c r="D24" s="76"/>
      <c r="E24" s="76"/>
      <c r="F24" s="76"/>
      <c r="G24" s="11">
        <f>SUM(G19:G23)</f>
        <v>9.9666666666666668</v>
      </c>
    </row>
    <row r="25" spans="1:10" ht="25.7" customHeight="1">
      <c r="A25" s="75" t="s">
        <v>48</v>
      </c>
      <c r="B25" s="75"/>
      <c r="C25" s="75"/>
      <c r="D25" s="75"/>
      <c r="E25" s="75"/>
      <c r="F25" s="75"/>
      <c r="G25" s="75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191.25" customHeight="1">
      <c r="A27" s="1">
        <v>1</v>
      </c>
      <c r="B27" s="91" t="s">
        <v>69</v>
      </c>
      <c r="C27" s="1">
        <v>5</v>
      </c>
      <c r="D27" s="1">
        <v>5</v>
      </c>
      <c r="E27" s="13">
        <v>5</v>
      </c>
      <c r="F27" s="14">
        <v>5</v>
      </c>
      <c r="G27" s="15">
        <f t="shared" ref="G27:G32" si="1">(D27+E27+F27)/3</f>
        <v>5</v>
      </c>
    </row>
    <row r="28" spans="1:10" ht="24.95" customHeight="1">
      <c r="A28" s="1">
        <v>2</v>
      </c>
      <c r="B28" s="12" t="s">
        <v>70</v>
      </c>
      <c r="C28" s="1">
        <v>20</v>
      </c>
      <c r="D28" s="1">
        <v>20</v>
      </c>
      <c r="E28" s="13">
        <v>19</v>
      </c>
      <c r="F28" s="14">
        <v>19</v>
      </c>
      <c r="G28" s="15">
        <f t="shared" si="1"/>
        <v>19.333333333333332</v>
      </c>
    </row>
    <row r="29" spans="1:10" ht="26.1" customHeight="1">
      <c r="A29" s="1">
        <v>3</v>
      </c>
      <c r="B29" s="12" t="s">
        <v>71</v>
      </c>
      <c r="C29" s="1">
        <v>15</v>
      </c>
      <c r="D29" s="1">
        <v>15</v>
      </c>
      <c r="E29" s="13">
        <v>15</v>
      </c>
      <c r="F29" s="14">
        <v>14</v>
      </c>
      <c r="G29" s="15">
        <f t="shared" si="1"/>
        <v>14.666666666666666</v>
      </c>
    </row>
    <row r="30" spans="1:10" ht="21" customHeight="1">
      <c r="A30" s="1">
        <v>4</v>
      </c>
      <c r="B30" s="12" t="s">
        <v>72</v>
      </c>
      <c r="C30" s="1">
        <v>15</v>
      </c>
      <c r="D30" s="1">
        <v>15</v>
      </c>
      <c r="E30" s="13">
        <v>15</v>
      </c>
      <c r="F30" s="14">
        <v>14</v>
      </c>
      <c r="G30" s="15">
        <f t="shared" si="1"/>
        <v>14.666666666666666</v>
      </c>
    </row>
    <row r="31" spans="1:10" ht="95.25" customHeight="1">
      <c r="A31" s="1">
        <v>5</v>
      </c>
      <c r="B31" s="91" t="s">
        <v>81</v>
      </c>
      <c r="C31" s="1">
        <v>10</v>
      </c>
      <c r="D31" s="1">
        <v>10</v>
      </c>
      <c r="E31" s="13">
        <v>10</v>
      </c>
      <c r="F31" s="14">
        <v>10</v>
      </c>
      <c r="G31" s="15">
        <f t="shared" si="1"/>
        <v>10</v>
      </c>
    </row>
    <row r="32" spans="1:10" ht="241.5" customHeight="1">
      <c r="A32" s="1">
        <v>6</v>
      </c>
      <c r="B32" s="91" t="s">
        <v>73</v>
      </c>
      <c r="C32" s="1">
        <v>15</v>
      </c>
      <c r="D32" s="1">
        <v>15</v>
      </c>
      <c r="E32" s="13">
        <v>15</v>
      </c>
      <c r="F32" s="14">
        <v>14</v>
      </c>
      <c r="G32" s="15">
        <f t="shared" si="1"/>
        <v>14.666666666666666</v>
      </c>
    </row>
    <row r="33" spans="1:7" ht="32.25" customHeight="1">
      <c r="A33" s="76" t="s">
        <v>17</v>
      </c>
      <c r="B33" s="76"/>
      <c r="C33" s="76"/>
      <c r="D33" s="76"/>
      <c r="E33" s="76"/>
      <c r="F33" s="76"/>
      <c r="G33" s="16">
        <f>SUM(G27:G32)</f>
        <v>78.333333333333329</v>
      </c>
    </row>
    <row r="34" spans="1:7" ht="25.7" customHeight="1">
      <c r="A34" s="77" t="s">
        <v>7</v>
      </c>
      <c r="B34" s="77"/>
      <c r="C34" s="77"/>
      <c r="D34" s="77"/>
      <c r="E34" s="77"/>
      <c r="F34" s="77"/>
      <c r="G34" s="17">
        <f>G16+G24+G33</f>
        <v>94.3</v>
      </c>
    </row>
    <row r="35" spans="1:7" ht="25.7" customHeight="1">
      <c r="A35" s="78" t="s">
        <v>8</v>
      </c>
      <c r="B35" s="78"/>
      <c r="C35" s="78"/>
      <c r="D35" s="78"/>
      <c r="E35" s="78"/>
      <c r="F35" s="78"/>
      <c r="G35" s="18">
        <f>G34*部门平衡!C5</f>
        <v>94.3</v>
      </c>
    </row>
    <row r="36" spans="1:7" ht="25.7" customHeight="1">
      <c r="A36" s="79" t="s">
        <v>54</v>
      </c>
      <c r="B36" s="79"/>
      <c r="C36" s="79"/>
      <c r="D36" s="79"/>
      <c r="E36" s="79"/>
      <c r="F36" s="79"/>
      <c r="G36" s="79"/>
    </row>
  </sheetData>
  <mergeCells count="29">
    <mergeCell ref="A33:F33"/>
    <mergeCell ref="A34:F34"/>
    <mergeCell ref="A35:F35"/>
    <mergeCell ref="A36:G36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汇总表</vt:lpstr>
      <vt:lpstr>部门平衡</vt:lpstr>
      <vt:lpstr>朱莎莎</vt:lpstr>
      <vt:lpstr>滕磊</vt:lpstr>
      <vt:lpstr>付小东</vt:lpstr>
      <vt:lpstr>范守旺</vt:lpstr>
      <vt:lpstr>范爱雷</vt:lpstr>
      <vt:lpstr>王健</vt:lpstr>
      <vt:lpstr>刘俊杰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2022-09-01T07:34:19Z</cp:lastPrinted>
  <dcterms:created xsi:type="dcterms:W3CDTF">2014-08-30T00:25:00Z</dcterms:created>
  <dcterms:modified xsi:type="dcterms:W3CDTF">2022-09-01T07:34:21Z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2052-11.1.0.12302</vt:lpwstr>
  </property>
  <property fmtid="{D5CDD505-2E9C-101B-9397-08002B2CF9AE}" pid="4" name="ICV">
    <vt:lpwstr>61CB21B8DDD04695B2CF36A5FD942DDB</vt:lpwstr>
  </property>
</Properties>
</file>