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付小东" sheetId="24" r:id="rId5"/>
    <sheet name="范守旺" sheetId="38" r:id="rId6"/>
    <sheet name="范爱雷" sheetId="26" r:id="rId7"/>
    <sheet name="王健" sheetId="29" r:id="rId8"/>
    <sheet name="刘俊杰" sheetId="35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4">付小东!$A$1:$G$32</definedName>
    <definedName name="_xlnm.Print_Area" localSheetId="0">汇总表!$A$1:$G$11</definedName>
  </definedNames>
  <calcPr calcId="124519"/>
</workbook>
</file>

<file path=xl/calcChain.xml><?xml version="1.0" encoding="utf-8"?>
<calcChain xmlns="http://schemas.openxmlformats.org/spreadsheetml/2006/main">
  <c r="G31" i="35"/>
  <c r="G30"/>
  <c r="G29"/>
  <c r="G28"/>
  <c r="G27"/>
  <c r="G23"/>
  <c r="G22"/>
  <c r="G21"/>
  <c r="G20"/>
  <c r="G19"/>
  <c r="G16"/>
  <c r="G30" i="29"/>
  <c r="G29"/>
  <c r="G28"/>
  <c r="G27"/>
  <c r="G23"/>
  <c r="G22"/>
  <c r="G21"/>
  <c r="G20"/>
  <c r="G19"/>
  <c r="G16"/>
  <c r="C9" i="16" s="1"/>
  <c r="G29" i="26"/>
  <c r="G28"/>
  <c r="G27"/>
  <c r="G23"/>
  <c r="G22"/>
  <c r="G21"/>
  <c r="G20"/>
  <c r="G19"/>
  <c r="G16"/>
  <c r="C8" i="16" s="1"/>
  <c r="G28" i="38"/>
  <c r="G27"/>
  <c r="G29" s="1"/>
  <c r="G23"/>
  <c r="G22"/>
  <c r="G21"/>
  <c r="G20"/>
  <c r="G19"/>
  <c r="G16"/>
  <c r="G28" i="24"/>
  <c r="G27"/>
  <c r="G23"/>
  <c r="G22"/>
  <c r="G21"/>
  <c r="G20"/>
  <c r="G19"/>
  <c r="G16"/>
  <c r="G27" i="36"/>
  <c r="G28" s="1"/>
  <c r="G23"/>
  <c r="G22"/>
  <c r="G21"/>
  <c r="G20"/>
  <c r="G19"/>
  <c r="G16"/>
  <c r="C5" i="16" s="1"/>
  <c r="G29" i="21"/>
  <c r="G28"/>
  <c r="G27"/>
  <c r="G23"/>
  <c r="G22"/>
  <c r="G21"/>
  <c r="G20"/>
  <c r="G19"/>
  <c r="G16"/>
  <c r="C4" i="16" s="1"/>
  <c r="C10"/>
  <c r="C7"/>
  <c r="C6"/>
  <c r="G30" i="21" l="1"/>
  <c r="E4" i="16" s="1"/>
  <c r="G24" i="21"/>
  <c r="D4" i="16" s="1"/>
  <c r="G24" i="36"/>
  <c r="D5" i="16" s="1"/>
  <c r="G29" i="24"/>
  <c r="E6" i="16" s="1"/>
  <c r="G24" i="24"/>
  <c r="D6" i="16" s="1"/>
  <c r="G24" i="38"/>
  <c r="D7" i="16" s="1"/>
  <c r="G30" i="26"/>
  <c r="E8" i="16" s="1"/>
  <c r="G31" i="29"/>
  <c r="E9" i="16" s="1"/>
  <c r="G24" i="29"/>
  <c r="D9" i="16" s="1"/>
  <c r="G32" i="35"/>
  <c r="E10" i="16" s="1"/>
  <c r="G24" i="35"/>
  <c r="D10" i="16" s="1"/>
  <c r="G24" i="26"/>
  <c r="D8" i="16" s="1"/>
  <c r="E5"/>
  <c r="E7"/>
  <c r="G31" i="21" l="1"/>
  <c r="G32" s="1"/>
  <c r="G4" i="16" s="1"/>
  <c r="G29" i="36"/>
  <c r="G30" s="1"/>
  <c r="G5" i="16" s="1"/>
  <c r="G30" i="24"/>
  <c r="G31" s="1"/>
  <c r="G6" i="16" s="1"/>
  <c r="G30" i="38"/>
  <c r="G31" s="1"/>
  <c r="G7" i="16" s="1"/>
  <c r="G32" i="29"/>
  <c r="F9" i="16" s="1"/>
  <c r="G33" i="35"/>
  <c r="G34" s="1"/>
  <c r="G10" i="16" s="1"/>
  <c r="G31" i="26"/>
  <c r="F8" i="16" s="1"/>
  <c r="F5"/>
  <c r="F4"/>
  <c r="F7"/>
  <c r="F6" l="1"/>
  <c r="F10"/>
  <c r="G33" i="29"/>
  <c r="G9" i="16" s="1"/>
  <c r="G32" i="26"/>
  <c r="G8" i="16" s="1"/>
</calcChain>
</file>

<file path=xl/sharedStrings.xml><?xml version="1.0" encoding="utf-8"?>
<sst xmlns="http://schemas.openxmlformats.org/spreadsheetml/2006/main" count="342" uniqueCount="80">
  <si>
    <t>研发中心在职人员KPI考核分数汇总表</t>
  </si>
  <si>
    <t>月份：6月份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</si>
  <si>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</si>
  <si>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</si>
  <si>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</si>
  <si>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</si>
  <si>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</si>
  <si>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</si>
  <si>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</si>
  <si>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</si>
  <si>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</si>
  <si>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付小东</t>
  </si>
  <si>
    <t>范守旺</t>
  </si>
  <si>
    <t>范爱雷</t>
  </si>
  <si>
    <t>王健</t>
  </si>
  <si>
    <t>刘俊杰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</si>
  <si>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</si>
  <si>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</si>
  <si>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</si>
  <si>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</si>
  <si>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</si>
  <si>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</si>
  <si>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月份：6月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</si>
  <si>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</si>
  <si>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</si>
  <si>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</si>
  <si>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</si>
  <si>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</si>
  <si>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</si>
  <si>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</si>
  <si>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</si>
  <si>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</si>
  <si>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</si>
  <si>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</si>
  <si>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</si>
  <si>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</si>
  <si>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</si>
  <si>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</si>
  <si>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</si>
  <si>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</si>
  <si>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</si>
  <si>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</si>
  <si>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</si>
  <si>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</si>
  <si>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</si>
  <si>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</si>
  <si>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</si>
  <si>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</si>
  <si>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</si>
  <si>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</si>
  <si>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</si>
  <si>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</si>
  <si>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</si>
  <si>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KPI、月报资料、归档资料、售服单追踪、案件报价及成本整理、喂料马达高混机电箱图纸转换、微量电线总成及原料喂料马达单元材料维护、单机文档及多语言整理等，许协理及杨副理临时交派及其他行政事项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</si>
  <si>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</si>
  <si>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</si>
  <si>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</si>
  <si>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>已接单案件整理
E2022012_苏州亨利
E2022015_青岛汉缆
E2022017_广州金发
E2022024_MABNA 
E2022025_广东华声
E2022034_广西红波 
E2022033_铁岭五星</t>
  </si>
  <si>
    <t xml:space="preserve">部门:机研部   姓名:付小东     职位:PLC工程师   入职时间：2022.3.30                 </t>
  </si>
  <si>
    <t>E2020037_台湾台裕橡胶
E2021085_Superlon
E2022010_沃尔核材
E2022018_临沂临塑
EP2022095_浙江海利得
E2022017_广州金发
EP2022179_苏州赫思曼
E2020039_Beelian
E2022016_广东安拓普
E2022036_青岛盛鑫 等案件程序编写测试</t>
  </si>
  <si>
    <t>PS220507701_河南安踏鞋材有限公司
PS220507801_浙江海象新材料股份有限公司
PS220601001_Superlon Worldwide Sdn. Bhd.
PS220601201_MUI Rubber Belt Co.,Ltd.
PS220601301_蓬莱市临阁橡塑制品有限公司
PS220601501_MUI Rubber Belt Co.,Ltd.
PS220601901_青岛顺联橡塑有限公司
PS220603301_山东玉马遮阳科技股份有限公司
PS220604101_河北友联橡胶制品有限公司
PS220604601_雄县宏洋欣塑业有限公司
PS220604701_毕马杰橡胶科技（常熟）有限公司
PS220606401_浙江帆阳塑业有限公司
PS220608901_长沙统一企业有限公司 等售服单处理</t>
  </si>
  <si>
    <t xml:space="preserve">部门：机研部    姓名：范守旺   职位：PLC工程师   入职时间：2019.3.25                                    </t>
  </si>
  <si>
    <t>PS220400301_青岛昌隆源PS220400501_湖州万马PS220601001_superlon PS220601701_superlon  PS220602201-1_青岛顺联PS220602801_山东玉马PS220602901_克莱伯格PS220603101_武汉金牌PS220603601_浙江葆润PS220604201_DTR PS220604501_1_河北顾地PS220604901_雄县宏洋欣PS220605301_淄博顶天PS220605401_江苏森博PS220605601_青岛顺联PS220605701_河北铁科翼辰PS220605901_宝力科技PS220606101_浙江兆龙PS220606601_MUI RUBBER PS220606801_江苏朗士达PS220607801_蓬莱临阁PS220607901_浙江杰上杰PS220609001_浙江杰上杰PS220609201_武汉金牌等售服案件处理</t>
  </si>
  <si>
    <t>月份:6月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</si>
  <si>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</si>
  <si>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 xml:space="preserve">部门：信研    姓名：王健     职位：软件工程师    入职时间：2015.7.18                   </t>
  </si>
  <si>
    <t xml:space="preserve">部门：信研    姓名：刘俊杰     职位：软件工程师    入职时间：2018.3.6                   </t>
  </si>
  <si>
    <t xml:space="preserve">工程案：          E2020064_浙江国晶 E2020068_惠州乐庭 E2020068_惠州乐庭 E2021017_芜湖凯仁 E2021085_Superlon E2021125_广州协大 E2022002_昆山铁鹰  E2022005_浙江万马 E2022015_青岛汉缆 E2022016_广东安拓普  
E2022019_清远成信 E2022023_青岛顺联 E2022024_MABNA   </t>
  </si>
  <si>
    <t>E2022010_沃尔核材(二合一监控)</t>
  </si>
  <si>
    <t>E2022022_印尼上丰钿(翔鑫堡)</t>
  </si>
  <si>
    <t>NS200008_台裕橡胶MES系统开发</t>
  </si>
  <si>
    <t>售服案：       PS220507901_浙江海象  PS220600101_无锡玮泰 PS220600901_浙江帆阳 PS220601401_湖州万马 PS220601801_GBL  PS220603401_湖南口味王  PS220605101_青岛顺联 PS220605801_无锡市东材 PS220606301_永州市协荣  PS220607501_Bee Lian PS220607601_昆山市铁鹰 PS220608401_浙江杰上杰 PS220608701_苏州美昱 PS220609301_三门东海  PS220609401_克莱伯格EP2021005_辽源佳林</t>
  </si>
  <si>
    <t>E2022024_MABNA
E2022017_广州金发 
NS200008_台裕橡胶MES系统开发</t>
    <phoneticPr fontId="28" type="noConversion"/>
  </si>
  <si>
    <t>E2019020_台湾富全
E2021085_Superlon
E2022003_蓬莱临阁
E2022008_青岛东亚 
PS220600301_福建安踏—安踏（中国）有限公司
PS220600701_武汉金牌电工股份有限公司
PS220602601_浙江帆阳塑业有限公司
PS220604501_河北顾地科技股份有限公司
PS220607301_江苏朗士达复合材料有限公司
PS220609701_浙江杰上杰新材料股份有限公司</t>
    <phoneticPr fontId="28" type="noConversion"/>
  </si>
  <si>
    <t>R20220101_上辅机共管计量输送系统开发</t>
    <phoneticPr fontId="28" type="noConversion"/>
  </si>
  <si>
    <t>E2022015_青岛汉缆非标程式编写</t>
    <phoneticPr fontId="28" type="noConversion"/>
  </si>
  <si>
    <t>NS200008_台裕橡胶MES系统开发，ERP接口测试</t>
    <phoneticPr fontId="28" type="noConversion"/>
  </si>
  <si>
    <t>PS220601101_Superlon
PS220602201_青岛顺联
PS220602501_湖州万马</t>
    <phoneticPr fontId="28" type="noConversion"/>
  </si>
  <si>
    <r>
      <t>E2020058_浙江兆龙、E2020058_</t>
    </r>
    <r>
      <rPr>
        <sz val="12"/>
        <rFont val="宋体"/>
        <charset val="134"/>
      </rPr>
      <t>浙江兆龙场外协助调试</t>
    </r>
    <phoneticPr fontId="28" type="noConversion"/>
  </si>
  <si>
    <t>E2022008_青岛东亚     E2021110_余姚振大     E2022015_青岛汉缆     E2022099_山东玉马    E2021115_浙江葆润    E2020039_Beelian    E2021117_武汉金牌    E2022012_苏州亨利           等案件程序编写，现场安装配合程序修改</t>
    <phoneticPr fontId="28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</si>
</sst>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;[Red]0"/>
    <numFmt numFmtId="178" formatCode="0_);[Red]\(0\)"/>
    <numFmt numFmtId="179" formatCode="0.00_);[Red]\(0.00\)"/>
    <numFmt numFmtId="180" formatCode="0.0_ "/>
  </numFmts>
  <fonts count="30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5"/>
      <color indexed="56"/>
      <name val="新細明體"/>
      <family val="1"/>
    </font>
    <font>
      <b/>
      <sz val="12"/>
      <color indexed="63"/>
      <name val="新細明體"/>
      <family val="1"/>
    </font>
    <font>
      <i/>
      <sz val="12"/>
      <color indexed="23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2"/>
      <color indexed="52"/>
      <name val="新細明體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007660145878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2" xfId="138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7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6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0" t="s">
        <v>0</v>
      </c>
      <c r="B1" s="60"/>
      <c r="C1" s="60"/>
      <c r="D1" s="60"/>
      <c r="E1" s="60"/>
      <c r="F1" s="60"/>
      <c r="G1" s="60"/>
    </row>
    <row r="2" spans="1:8" ht="30" customHeight="1">
      <c r="A2" s="61" t="s">
        <v>1</v>
      </c>
      <c r="B2" s="61"/>
      <c r="C2" s="61"/>
      <c r="D2" s="61"/>
      <c r="E2" s="61"/>
      <c r="F2" s="61"/>
      <c r="G2" s="61"/>
    </row>
    <row r="3" spans="1:8" ht="32.25" customHeight="1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2" t="s">
        <v>7</v>
      </c>
      <c r="G3" s="42" t="s">
        <v>8</v>
      </c>
    </row>
    <row r="4" spans="1:8" ht="32.25" customHeight="1">
      <c r="A4" s="43">
        <v>1</v>
      </c>
      <c r="B4" s="44" t="s">
        <v>9</v>
      </c>
      <c r="C4" s="45">
        <f>朱莎莎!G16</f>
        <v>5</v>
      </c>
      <c r="D4" s="45">
        <f>朱莎莎!G24</f>
        <v>9.9499999999999993</v>
      </c>
      <c r="E4" s="45">
        <f>朱莎莎!G30</f>
        <v>79</v>
      </c>
      <c r="F4" s="45">
        <f>朱莎莎!G31</f>
        <v>93.95</v>
      </c>
      <c r="G4" s="45">
        <f>朱莎莎!G32</f>
        <v>93.95</v>
      </c>
    </row>
    <row r="5" spans="1:8" ht="32.25" customHeight="1">
      <c r="A5" s="46">
        <v>2</v>
      </c>
      <c r="B5" s="47" t="s">
        <v>10</v>
      </c>
      <c r="C5" s="48">
        <f>滕磊!G16</f>
        <v>5</v>
      </c>
      <c r="D5" s="48">
        <f>滕磊!G24</f>
        <v>9.9</v>
      </c>
      <c r="E5" s="49">
        <f>滕磊!G28</f>
        <v>79.5</v>
      </c>
      <c r="F5" s="49">
        <f>滕磊!G29</f>
        <v>94.4</v>
      </c>
      <c r="G5" s="48">
        <f>滕磊!G30</f>
        <v>94.4</v>
      </c>
    </row>
    <row r="6" spans="1:8" ht="32.25" customHeight="1">
      <c r="A6" s="46">
        <v>3</v>
      </c>
      <c r="B6" s="47" t="s">
        <v>11</v>
      </c>
      <c r="C6" s="48">
        <f>付小东!G16</f>
        <v>5</v>
      </c>
      <c r="D6" s="48">
        <f>付小东!G24</f>
        <v>9.9333333333333336</v>
      </c>
      <c r="E6" s="48">
        <f>付小东!G29</f>
        <v>79.333333333333329</v>
      </c>
      <c r="F6" s="48">
        <f>付小东!G30</f>
        <v>94.266666666666666</v>
      </c>
      <c r="G6" s="48">
        <f>付小东!G31</f>
        <v>94.266666666666666</v>
      </c>
      <c r="H6" s="50"/>
    </row>
    <row r="7" spans="1:8" ht="32.25" customHeight="1">
      <c r="A7" s="47">
        <v>4</v>
      </c>
      <c r="B7" s="47" t="s">
        <v>12</v>
      </c>
      <c r="C7" s="48">
        <f>范守旺!G16</f>
        <v>6</v>
      </c>
      <c r="D7" s="48">
        <f>范守旺!G24</f>
        <v>9.9499999999999993</v>
      </c>
      <c r="E7" s="48">
        <f>范守旺!G29</f>
        <v>79</v>
      </c>
      <c r="F7" s="48">
        <f>范守旺!G30</f>
        <v>94.95</v>
      </c>
      <c r="G7" s="48">
        <f>范守旺!G31</f>
        <v>94.95</v>
      </c>
      <c r="H7" s="50"/>
    </row>
    <row r="8" spans="1:8" ht="32.25" customHeight="1">
      <c r="A8" s="51">
        <v>5</v>
      </c>
      <c r="B8" s="51" t="s">
        <v>13</v>
      </c>
      <c r="C8" s="52">
        <f>范爱雷!G16</f>
        <v>7</v>
      </c>
      <c r="D8" s="53">
        <f>范爱雷!G24</f>
        <v>9.9499999999999993</v>
      </c>
      <c r="E8" s="54">
        <f>范爱雷!G30</f>
        <v>78.5</v>
      </c>
      <c r="F8" s="54">
        <f>范爱雷!G31</f>
        <v>95.45</v>
      </c>
      <c r="G8" s="52">
        <f>范爱雷!G32</f>
        <v>95.45</v>
      </c>
    </row>
    <row r="9" spans="1:8" ht="32.25" customHeight="1">
      <c r="A9" s="51">
        <v>6</v>
      </c>
      <c r="B9" s="51" t="s">
        <v>14</v>
      </c>
      <c r="C9" s="54">
        <f>王健!G16</f>
        <v>6</v>
      </c>
      <c r="D9" s="54">
        <f>王健!G24</f>
        <v>9.9499999999999993</v>
      </c>
      <c r="E9" s="54">
        <f>王健!G31</f>
        <v>79</v>
      </c>
      <c r="F9" s="54">
        <f>王健!G32</f>
        <v>94.95</v>
      </c>
      <c r="G9" s="52">
        <f>王健!G33</f>
        <v>94.95</v>
      </c>
    </row>
    <row r="10" spans="1:8" ht="32.25" customHeight="1">
      <c r="A10" s="51">
        <v>7</v>
      </c>
      <c r="B10" s="51" t="s">
        <v>15</v>
      </c>
      <c r="C10" s="54">
        <f>刘俊杰!G16</f>
        <v>6</v>
      </c>
      <c r="D10" s="54">
        <f>刘俊杰!G24</f>
        <v>9.9333333333333336</v>
      </c>
      <c r="E10" s="55">
        <f>刘俊杰!G32</f>
        <v>78.666666666666671</v>
      </c>
      <c r="F10" s="55">
        <f>刘俊杰!G33</f>
        <v>94.600000000000009</v>
      </c>
      <c r="G10" s="52">
        <f>刘俊杰!G34</f>
        <v>94.600000000000009</v>
      </c>
      <c r="H10" s="50"/>
    </row>
    <row r="11" spans="1:8" ht="32.25" customHeight="1">
      <c r="A11" s="61" t="s">
        <v>16</v>
      </c>
      <c r="B11" s="61"/>
      <c r="C11" s="61"/>
      <c r="D11" s="61"/>
      <c r="E11" s="61"/>
      <c r="F11" s="61"/>
      <c r="G11" s="61"/>
    </row>
    <row r="756" spans="6:6">
      <c r="F756" s="56" t="s">
        <v>17</v>
      </c>
    </row>
  </sheetData>
  <mergeCells count="3">
    <mergeCell ref="A1:G1"/>
    <mergeCell ref="A2:G2"/>
    <mergeCell ref="A11:G11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31" sqref="E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6"/>
    </row>
    <row r="3" spans="2:3" ht="18.75">
      <c r="B3" s="37"/>
    </row>
    <row r="4" spans="2:3" ht="18.75">
      <c r="B4" s="38" t="s">
        <v>18</v>
      </c>
      <c r="C4">
        <v>1</v>
      </c>
    </row>
    <row r="5" spans="2:3" ht="18.75">
      <c r="B5" s="39" t="s">
        <v>19</v>
      </c>
      <c r="C5">
        <v>1</v>
      </c>
    </row>
    <row r="6" spans="2:3" ht="18.75">
      <c r="B6" s="40" t="s">
        <v>20</v>
      </c>
      <c r="C6">
        <v>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5" t="s">
        <v>21</v>
      </c>
      <c r="B1" s="75"/>
      <c r="C1" s="75"/>
      <c r="D1" s="75"/>
      <c r="E1" s="75"/>
      <c r="F1" s="75"/>
      <c r="G1" s="75"/>
    </row>
    <row r="2" spans="1:7" ht="25.7" customHeight="1">
      <c r="A2" s="76" t="s">
        <v>22</v>
      </c>
      <c r="B2" s="76"/>
      <c r="C2" s="76"/>
      <c r="D2" s="76"/>
      <c r="E2" s="76"/>
      <c r="F2" s="76"/>
      <c r="G2" s="76"/>
    </row>
    <row r="3" spans="1:7" ht="25.7" customHeight="1">
      <c r="A3" s="77" t="s">
        <v>23</v>
      </c>
      <c r="B3" s="77"/>
      <c r="C3" s="77"/>
      <c r="D3" s="77"/>
      <c r="E3" s="77"/>
      <c r="F3" s="77"/>
      <c r="G3" s="77"/>
    </row>
    <row r="4" spans="1:7" ht="25.7" customHeight="1">
      <c r="A4" s="78" t="s">
        <v>24</v>
      </c>
      <c r="B4" s="78"/>
      <c r="C4" s="78"/>
      <c r="D4" s="78"/>
      <c r="E4" s="78"/>
      <c r="F4" s="78"/>
      <c r="G4" s="78"/>
    </row>
    <row r="5" spans="1:7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7" ht="25.7" customHeight="1">
      <c r="A6" s="4">
        <v>1</v>
      </c>
      <c r="B6" s="66" t="s">
        <v>27</v>
      </c>
      <c r="C6" s="74"/>
      <c r="D6" s="74"/>
      <c r="E6" s="74"/>
      <c r="F6" s="67"/>
      <c r="G6" s="1">
        <v>0</v>
      </c>
    </row>
    <row r="7" spans="1:7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7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7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7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7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7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</row>
    <row r="13" spans="1:7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7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7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7" ht="25.7" customHeight="1">
      <c r="A16" s="69" t="s">
        <v>37</v>
      </c>
      <c r="B16" s="70"/>
      <c r="C16" s="70"/>
      <c r="D16" s="70"/>
      <c r="E16" s="70"/>
      <c r="F16" s="71"/>
      <c r="G16" s="7">
        <f>SUM(G6:G15)</f>
        <v>5</v>
      </c>
    </row>
    <row r="17" spans="1:9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9" ht="28.5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8" t="s">
        <v>41</v>
      </c>
      <c r="G18" s="1" t="s">
        <v>42</v>
      </c>
    </row>
    <row r="19" spans="1:9" ht="25.7" customHeight="1">
      <c r="A19" s="1">
        <v>1</v>
      </c>
      <c r="B19" s="66" t="s">
        <v>43</v>
      </c>
      <c r="C19" s="67"/>
      <c r="D19" s="1">
        <v>2</v>
      </c>
      <c r="E19" s="1">
        <v>1.9</v>
      </c>
      <c r="F19" s="1"/>
      <c r="G19" s="10">
        <f>(D19+E19+F19)/2</f>
        <v>1.95</v>
      </c>
    </row>
    <row r="20" spans="1:9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1"/>
      <c r="G22" s="10">
        <f t="shared" si="0"/>
        <v>2</v>
      </c>
      <c r="I22" s="20"/>
    </row>
    <row r="23" spans="1:9" ht="28.5" customHeight="1">
      <c r="A23" s="1">
        <v>5</v>
      </c>
      <c r="B23" s="66" t="s">
        <v>47</v>
      </c>
      <c r="C23" s="67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62" t="s">
        <v>37</v>
      </c>
      <c r="B24" s="62"/>
      <c r="C24" s="62"/>
      <c r="D24" s="62"/>
      <c r="E24" s="62"/>
      <c r="F24" s="62"/>
      <c r="G24" s="11">
        <f>SUM(G19:G23)</f>
        <v>9.9499999999999993</v>
      </c>
    </row>
    <row r="25" spans="1:9" ht="18.75">
      <c r="A25" s="68" t="s">
        <v>48</v>
      </c>
      <c r="B25" s="68"/>
      <c r="C25" s="68"/>
      <c r="D25" s="68"/>
      <c r="E25" s="68"/>
      <c r="F25" s="68"/>
      <c r="G25" s="68"/>
    </row>
    <row r="26" spans="1:9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9" ht="116.45" customHeight="1">
      <c r="A27" s="1">
        <v>1</v>
      </c>
      <c r="B27" s="34" t="s">
        <v>51</v>
      </c>
      <c r="C27" s="1">
        <v>30</v>
      </c>
      <c r="D27" s="1">
        <v>30</v>
      </c>
      <c r="E27" s="1">
        <v>29</v>
      </c>
      <c r="F27" s="1"/>
      <c r="G27" s="10">
        <f t="shared" ref="G27:G29" si="1">(D27+E27+F27)/2</f>
        <v>29.5</v>
      </c>
      <c r="I27" s="29"/>
    </row>
    <row r="28" spans="1:9" ht="47.25" customHeight="1">
      <c r="A28" s="2">
        <v>2</v>
      </c>
      <c r="B28" s="35" t="s">
        <v>52</v>
      </c>
      <c r="C28" s="3">
        <v>15</v>
      </c>
      <c r="D28" s="1">
        <v>15</v>
      </c>
      <c r="E28" s="1">
        <v>15</v>
      </c>
      <c r="F28" s="1"/>
      <c r="G28" s="10">
        <f t="shared" si="1"/>
        <v>15</v>
      </c>
      <c r="I28" s="29"/>
    </row>
    <row r="29" spans="1:9" ht="118.5" customHeight="1">
      <c r="A29" s="1">
        <v>3</v>
      </c>
      <c r="B29" s="35" t="s">
        <v>53</v>
      </c>
      <c r="C29" s="3">
        <v>35</v>
      </c>
      <c r="D29" s="1">
        <v>35</v>
      </c>
      <c r="E29" s="1">
        <v>34</v>
      </c>
      <c r="F29" s="1"/>
      <c r="G29" s="10">
        <f t="shared" si="1"/>
        <v>34.5</v>
      </c>
      <c r="I29" s="29"/>
    </row>
    <row r="30" spans="1:9" ht="33" customHeight="1">
      <c r="A30" s="62" t="s">
        <v>37</v>
      </c>
      <c r="B30" s="62"/>
      <c r="C30" s="62"/>
      <c r="D30" s="62"/>
      <c r="E30" s="62"/>
      <c r="F30" s="62"/>
      <c r="G30" s="28">
        <f>SUM(G27:G29)</f>
        <v>79</v>
      </c>
      <c r="I30" s="29"/>
    </row>
    <row r="31" spans="1:9" ht="25.7" customHeight="1">
      <c r="A31" s="63" t="s">
        <v>7</v>
      </c>
      <c r="B31" s="63"/>
      <c r="C31" s="63"/>
      <c r="D31" s="63"/>
      <c r="E31" s="63"/>
      <c r="F31" s="63"/>
      <c r="G31" s="18">
        <f>G16+G24+G30</f>
        <v>93.95</v>
      </c>
      <c r="I31" s="29"/>
    </row>
    <row r="32" spans="1:9" ht="25.7" customHeight="1">
      <c r="A32" s="64" t="s">
        <v>8</v>
      </c>
      <c r="B32" s="64"/>
      <c r="C32" s="64"/>
      <c r="D32" s="64"/>
      <c r="E32" s="64"/>
      <c r="F32" s="64"/>
      <c r="G32" s="19">
        <f>G31*部门平衡!C6</f>
        <v>93.95</v>
      </c>
    </row>
    <row r="33" spans="1:7" ht="25.7" customHeight="1">
      <c r="A33" s="65" t="s">
        <v>54</v>
      </c>
      <c r="B33" s="65"/>
      <c r="C33" s="65"/>
      <c r="D33" s="65"/>
      <c r="E33" s="65"/>
      <c r="F33" s="65"/>
      <c r="G33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5" t="s">
        <v>21</v>
      </c>
      <c r="B1" s="75"/>
      <c r="C1" s="75"/>
      <c r="D1" s="75"/>
      <c r="E1" s="75"/>
      <c r="F1" s="75"/>
      <c r="G1" s="75"/>
    </row>
    <row r="2" spans="1:7" ht="25.7" customHeight="1">
      <c r="A2" s="76" t="s">
        <v>22</v>
      </c>
      <c r="B2" s="76"/>
      <c r="C2" s="76"/>
      <c r="D2" s="76"/>
      <c r="E2" s="76"/>
      <c r="F2" s="76"/>
      <c r="G2" s="76"/>
    </row>
    <row r="3" spans="1:7" ht="25.7" customHeight="1">
      <c r="A3" s="81" t="s">
        <v>55</v>
      </c>
      <c r="B3" s="77"/>
      <c r="C3" s="77"/>
      <c r="D3" s="77"/>
      <c r="E3" s="77"/>
      <c r="F3" s="77"/>
      <c r="G3" s="77"/>
    </row>
    <row r="4" spans="1:7" ht="25.7" customHeight="1">
      <c r="A4" s="78" t="s">
        <v>24</v>
      </c>
      <c r="B4" s="78"/>
      <c r="C4" s="78"/>
      <c r="D4" s="78"/>
      <c r="E4" s="78"/>
      <c r="F4" s="78"/>
      <c r="G4" s="78"/>
    </row>
    <row r="5" spans="1:7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7" ht="25.7" customHeight="1">
      <c r="A6" s="4">
        <v>1</v>
      </c>
      <c r="B6" s="66" t="s">
        <v>27</v>
      </c>
      <c r="C6" s="74"/>
      <c r="D6" s="74"/>
      <c r="E6" s="74"/>
      <c r="F6" s="67"/>
      <c r="G6" s="1">
        <v>0</v>
      </c>
    </row>
    <row r="7" spans="1:7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7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7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7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7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7" ht="25.7" customHeight="1">
      <c r="A12" s="4">
        <v>7</v>
      </c>
      <c r="B12" s="66" t="s">
        <v>33</v>
      </c>
      <c r="C12" s="74"/>
      <c r="D12" s="74"/>
      <c r="E12" s="74"/>
      <c r="F12" s="67"/>
      <c r="G12" s="1"/>
    </row>
    <row r="13" spans="1:7" ht="25.7" customHeight="1">
      <c r="A13" s="4">
        <v>8</v>
      </c>
      <c r="B13" s="66" t="s">
        <v>34</v>
      </c>
      <c r="C13" s="74"/>
      <c r="D13" s="74"/>
      <c r="E13" s="74"/>
      <c r="F13" s="67"/>
      <c r="G13" s="1"/>
    </row>
    <row r="14" spans="1:7" ht="25.7" customHeight="1">
      <c r="A14" s="4">
        <v>9</v>
      </c>
      <c r="B14" s="66" t="s">
        <v>35</v>
      </c>
      <c r="C14" s="74"/>
      <c r="D14" s="74"/>
      <c r="E14" s="74"/>
      <c r="F14" s="67"/>
      <c r="G14" s="1"/>
    </row>
    <row r="15" spans="1:7" ht="25.7" customHeight="1">
      <c r="A15" s="4">
        <v>10</v>
      </c>
      <c r="B15" s="66" t="s">
        <v>36</v>
      </c>
      <c r="C15" s="74"/>
      <c r="D15" s="74"/>
      <c r="E15" s="74"/>
      <c r="F15" s="67"/>
      <c r="G15" s="1"/>
    </row>
    <row r="16" spans="1:7" ht="25.7" customHeight="1">
      <c r="A16" s="69" t="s">
        <v>37</v>
      </c>
      <c r="B16" s="70"/>
      <c r="C16" s="70"/>
      <c r="D16" s="70"/>
      <c r="E16" s="70"/>
      <c r="F16" s="71"/>
      <c r="G16" s="7">
        <f>SUM(G6:G15)</f>
        <v>5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30.75" customHeight="1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30">
        <v>2</v>
      </c>
      <c r="E19" s="1">
        <v>1.9</v>
      </c>
      <c r="F19" s="23"/>
      <c r="G19" s="10">
        <f>(D19+E19+F19)/2</f>
        <v>1.95</v>
      </c>
    </row>
    <row r="20" spans="1:10" ht="25.7" customHeight="1">
      <c r="A20" s="1">
        <v>2</v>
      </c>
      <c r="B20" s="66" t="s">
        <v>44</v>
      </c>
      <c r="C20" s="67"/>
      <c r="D20" s="30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6" t="s">
        <v>45</v>
      </c>
      <c r="C21" s="67"/>
      <c r="D21" s="30">
        <v>2</v>
      </c>
      <c r="E21" s="1">
        <v>1.9</v>
      </c>
      <c r="F21" s="23"/>
      <c r="G21" s="10">
        <f t="shared" si="0"/>
        <v>1.95</v>
      </c>
    </row>
    <row r="22" spans="1:10" ht="25.7" customHeight="1">
      <c r="A22" s="1">
        <v>4</v>
      </c>
      <c r="B22" s="66" t="s">
        <v>46</v>
      </c>
      <c r="C22" s="67"/>
      <c r="D22" s="30">
        <v>2</v>
      </c>
      <c r="E22" s="1">
        <v>2</v>
      </c>
      <c r="F22" s="23"/>
      <c r="G22" s="10">
        <f t="shared" si="0"/>
        <v>2</v>
      </c>
      <c r="J22" s="33"/>
    </row>
    <row r="23" spans="1:10" ht="30" customHeight="1">
      <c r="A23" s="1">
        <v>5</v>
      </c>
      <c r="B23" s="66" t="s">
        <v>47</v>
      </c>
      <c r="C23" s="67"/>
      <c r="D23" s="30">
        <v>2</v>
      </c>
      <c r="E23" s="1">
        <v>2</v>
      </c>
      <c r="F23" s="23"/>
      <c r="G23" s="10">
        <f t="shared" si="0"/>
        <v>2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11">
        <f>SUM(G19:G23)</f>
        <v>9.9</v>
      </c>
    </row>
    <row r="25" spans="1:10" ht="18.75" customHeight="1">
      <c r="A25" s="68" t="s">
        <v>56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171.75" customHeight="1">
      <c r="A27" s="1">
        <v>1</v>
      </c>
      <c r="B27" s="31" t="s">
        <v>57</v>
      </c>
      <c r="C27" s="1">
        <v>80</v>
      </c>
      <c r="D27" s="1">
        <v>80</v>
      </c>
      <c r="E27" s="1">
        <v>79</v>
      </c>
      <c r="F27" s="8"/>
      <c r="G27" s="10">
        <f>(D27+E27+F27)/2</f>
        <v>79.5</v>
      </c>
    </row>
    <row r="28" spans="1:10" ht="25.7" customHeight="1">
      <c r="A28" s="80" t="s">
        <v>37</v>
      </c>
      <c r="B28" s="80"/>
      <c r="C28" s="80"/>
      <c r="D28" s="80"/>
      <c r="E28" s="80"/>
      <c r="F28" s="80"/>
      <c r="G28" s="32">
        <f>SUM(G27:G27)</f>
        <v>79.5</v>
      </c>
      <c r="I28" s="22"/>
      <c r="J28" s="29"/>
    </row>
    <row r="29" spans="1:10" ht="25.7" customHeight="1">
      <c r="A29" s="63" t="s">
        <v>7</v>
      </c>
      <c r="B29" s="63"/>
      <c r="C29" s="63"/>
      <c r="D29" s="63"/>
      <c r="E29" s="63"/>
      <c r="F29" s="63"/>
      <c r="G29" s="18">
        <f>G28+G24+G16</f>
        <v>94.4</v>
      </c>
    </row>
    <row r="30" spans="1:10" ht="25.7" customHeight="1">
      <c r="A30" s="64" t="s">
        <v>8</v>
      </c>
      <c r="B30" s="64"/>
      <c r="C30" s="64"/>
      <c r="D30" s="64"/>
      <c r="E30" s="64"/>
      <c r="F30" s="64"/>
      <c r="G30" s="19">
        <f>G29*部门平衡!C4</f>
        <v>94.4</v>
      </c>
    </row>
    <row r="31" spans="1:10" ht="25.7" customHeight="1">
      <c r="A31" s="65" t="s">
        <v>54</v>
      </c>
      <c r="B31" s="65"/>
      <c r="C31" s="65"/>
      <c r="D31" s="65"/>
      <c r="E31" s="65"/>
      <c r="F31" s="65"/>
      <c r="G31" s="65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5" t="s">
        <v>21</v>
      </c>
      <c r="B1" s="75"/>
      <c r="C1" s="75"/>
      <c r="D1" s="75"/>
      <c r="E1" s="75"/>
      <c r="F1" s="75"/>
      <c r="G1" s="75"/>
    </row>
    <row r="2" spans="1:8" ht="25.7" customHeight="1">
      <c r="A2" s="76" t="s">
        <v>22</v>
      </c>
      <c r="B2" s="76"/>
      <c r="C2" s="76"/>
      <c r="D2" s="76"/>
      <c r="E2" s="76"/>
      <c r="F2" s="76"/>
      <c r="G2" s="76"/>
    </row>
    <row r="3" spans="1:8" ht="25.7" customHeight="1">
      <c r="A3" s="77" t="s">
        <v>58</v>
      </c>
      <c r="B3" s="77"/>
      <c r="C3" s="77"/>
      <c r="D3" s="77"/>
      <c r="E3" s="77"/>
      <c r="F3" s="77"/>
      <c r="G3" s="77"/>
    </row>
    <row r="4" spans="1:8" ht="25.7" customHeight="1">
      <c r="A4" s="78" t="s">
        <v>24</v>
      </c>
      <c r="B4" s="78"/>
      <c r="C4" s="78"/>
      <c r="D4" s="78"/>
      <c r="E4" s="78"/>
      <c r="F4" s="78"/>
      <c r="G4" s="78"/>
    </row>
    <row r="5" spans="1:8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8" ht="25.7" customHeight="1">
      <c r="A6" s="4">
        <v>1</v>
      </c>
      <c r="B6" s="66" t="s">
        <v>27</v>
      </c>
      <c r="C6" s="74"/>
      <c r="D6" s="74"/>
      <c r="E6" s="74"/>
      <c r="F6" s="67"/>
      <c r="G6" s="1">
        <v>0</v>
      </c>
    </row>
    <row r="7" spans="1:8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8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8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8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8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8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</row>
    <row r="13" spans="1:8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8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8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8" ht="25.7" customHeight="1">
      <c r="A16" s="69" t="s">
        <v>37</v>
      </c>
      <c r="B16" s="70"/>
      <c r="C16" s="70"/>
      <c r="D16" s="70"/>
      <c r="E16" s="70"/>
      <c r="F16" s="71"/>
      <c r="G16" s="7">
        <f>SUM(G6:G15)</f>
        <v>5</v>
      </c>
      <c r="H16" t="s">
        <v>17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30.75" customHeight="1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1">
        <v>2</v>
      </c>
      <c r="F19" s="23">
        <v>2</v>
      </c>
      <c r="G19" s="10">
        <f>(D19+E19+F19)/3</f>
        <v>2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23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23">
        <v>2</v>
      </c>
      <c r="G21" s="10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1.9</v>
      </c>
      <c r="F22" s="23">
        <v>2</v>
      </c>
      <c r="G22" s="10">
        <f t="shared" si="0"/>
        <v>1.9666666666666668</v>
      </c>
      <c r="J22" s="20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1">
        <v>1.9</v>
      </c>
      <c r="F23" s="23">
        <v>2</v>
      </c>
      <c r="G23" s="10">
        <f t="shared" si="0"/>
        <v>1.9666666666666668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11">
        <f>SUM(G19:G23)</f>
        <v>9.9333333333333336</v>
      </c>
    </row>
    <row r="25" spans="1:10" ht="25.7" customHeight="1">
      <c r="A25" s="68" t="s">
        <v>48</v>
      </c>
      <c r="B25" s="68"/>
      <c r="C25" s="68"/>
      <c r="D25" s="68"/>
      <c r="E25" s="68"/>
      <c r="F25" s="68"/>
      <c r="G25" s="68"/>
    </row>
    <row r="26" spans="1:10" ht="42.9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164.25" customHeight="1">
      <c r="A27" s="5">
        <v>1</v>
      </c>
      <c r="B27" s="12" t="s">
        <v>59</v>
      </c>
      <c r="C27" s="1">
        <v>50</v>
      </c>
      <c r="D27" s="1">
        <v>50</v>
      </c>
      <c r="E27" s="1">
        <v>49</v>
      </c>
      <c r="F27" s="8">
        <v>50</v>
      </c>
      <c r="G27" s="10">
        <f>(D27+E27+F27)/3</f>
        <v>49.666666666666664</v>
      </c>
    </row>
    <row r="28" spans="1:10" ht="378.75" customHeight="1">
      <c r="A28" s="5">
        <v>2</v>
      </c>
      <c r="B28" s="16" t="s">
        <v>60</v>
      </c>
      <c r="C28" s="1">
        <v>30</v>
      </c>
      <c r="D28" s="1">
        <v>30</v>
      </c>
      <c r="E28" s="1">
        <v>29</v>
      </c>
      <c r="F28" s="8">
        <v>30</v>
      </c>
      <c r="G28" s="10">
        <f>(D28+E28+F28)/3</f>
        <v>29.666666666666668</v>
      </c>
    </row>
    <row r="29" spans="1:10" ht="25.7" customHeight="1">
      <c r="A29" s="69" t="s">
        <v>37</v>
      </c>
      <c r="B29" s="82"/>
      <c r="C29" s="70"/>
      <c r="D29" s="70"/>
      <c r="E29" s="70"/>
      <c r="F29" s="71"/>
      <c r="G29" s="28">
        <f>SUM(G27:G28)</f>
        <v>79.333333333333329</v>
      </c>
    </row>
    <row r="30" spans="1:10" ht="25.7" customHeight="1">
      <c r="A30" s="83" t="s">
        <v>7</v>
      </c>
      <c r="B30" s="84"/>
      <c r="C30" s="84"/>
      <c r="D30" s="84"/>
      <c r="E30" s="84"/>
      <c r="F30" s="85"/>
      <c r="G30" s="18">
        <f>G16+G24+G29</f>
        <v>94.266666666666666</v>
      </c>
    </row>
    <row r="31" spans="1:10" ht="25.7" customHeight="1">
      <c r="A31" s="86" t="s">
        <v>8</v>
      </c>
      <c r="B31" s="87"/>
      <c r="C31" s="87"/>
      <c r="D31" s="87"/>
      <c r="E31" s="87"/>
      <c r="F31" s="88"/>
      <c r="G31" s="19">
        <f>G30*部门平衡!C4</f>
        <v>94.266666666666666</v>
      </c>
    </row>
    <row r="32" spans="1:10" ht="25.7" customHeight="1">
      <c r="A32" s="65" t="s">
        <v>54</v>
      </c>
      <c r="B32" s="65"/>
      <c r="C32" s="65"/>
      <c r="D32" s="65"/>
      <c r="E32" s="65"/>
      <c r="F32" s="65"/>
      <c r="G32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5" t="s">
        <v>21</v>
      </c>
      <c r="B1" s="75"/>
      <c r="C1" s="75"/>
      <c r="D1" s="75"/>
      <c r="E1" s="75"/>
      <c r="F1" s="75"/>
      <c r="G1" s="75"/>
    </row>
    <row r="2" spans="1:7" ht="25.7" customHeight="1">
      <c r="A2" s="76" t="s">
        <v>22</v>
      </c>
      <c r="B2" s="76"/>
      <c r="C2" s="76"/>
      <c r="D2" s="76"/>
      <c r="E2" s="76"/>
      <c r="F2" s="76"/>
      <c r="G2" s="76"/>
    </row>
    <row r="3" spans="1:7" ht="25.7" customHeight="1">
      <c r="A3" s="77" t="s">
        <v>61</v>
      </c>
      <c r="B3" s="77"/>
      <c r="C3" s="77"/>
      <c r="D3" s="77"/>
      <c r="E3" s="77"/>
      <c r="F3" s="77"/>
      <c r="G3" s="77"/>
    </row>
    <row r="4" spans="1:7" ht="25.7" customHeight="1">
      <c r="A4" s="78" t="s">
        <v>24</v>
      </c>
      <c r="B4" s="78"/>
      <c r="C4" s="78"/>
      <c r="D4" s="78"/>
      <c r="E4" s="78"/>
      <c r="F4" s="78"/>
      <c r="G4" s="78"/>
    </row>
    <row r="5" spans="1:7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7" ht="25.7" customHeight="1">
      <c r="A6" s="4">
        <v>1</v>
      </c>
      <c r="B6" s="66" t="s">
        <v>27</v>
      </c>
      <c r="C6" s="74"/>
      <c r="D6" s="74"/>
      <c r="E6" s="74"/>
      <c r="F6" s="67"/>
      <c r="G6" s="1">
        <v>1</v>
      </c>
    </row>
    <row r="7" spans="1:7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7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7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7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7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7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</row>
    <row r="13" spans="1:7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7" ht="25.7" customHeight="1">
      <c r="A14" s="4">
        <v>9</v>
      </c>
      <c r="B14" s="66" t="s">
        <v>35</v>
      </c>
      <c r="C14" s="74"/>
      <c r="D14" s="74"/>
      <c r="E14" s="74"/>
      <c r="F14" s="67"/>
      <c r="G14" s="1"/>
    </row>
    <row r="15" spans="1:7" ht="25.7" customHeight="1">
      <c r="A15" s="4">
        <v>10</v>
      </c>
      <c r="B15" s="66" t="s">
        <v>36</v>
      </c>
      <c r="C15" s="74"/>
      <c r="D15" s="74"/>
      <c r="E15" s="74"/>
      <c r="F15" s="67"/>
      <c r="G15" s="1"/>
    </row>
    <row r="16" spans="1:7" ht="25.7" customHeight="1">
      <c r="A16" s="69" t="s">
        <v>37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22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22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1.9</v>
      </c>
      <c r="F22" s="23"/>
      <c r="G22" s="10">
        <f t="shared" si="0"/>
        <v>1.95</v>
      </c>
      <c r="J22" s="20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22">
        <v>2</v>
      </c>
      <c r="F23" s="23"/>
      <c r="G23" s="10">
        <f t="shared" si="0"/>
        <v>2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11">
        <f>SUM(G19:G23)</f>
        <v>9.9499999999999993</v>
      </c>
    </row>
    <row r="25" spans="1:10" ht="25.7" customHeight="1">
      <c r="A25" s="89">
        <v>2</v>
      </c>
      <c r="B25" s="89"/>
      <c r="C25" s="89"/>
      <c r="D25" s="89"/>
      <c r="E25" s="89"/>
      <c r="F25" s="89"/>
      <c r="G25" s="89"/>
    </row>
    <row r="26" spans="1:10" ht="29.2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146.25" customHeight="1">
      <c r="A27" s="1">
        <v>1</v>
      </c>
      <c r="B27" s="24" t="s">
        <v>79</v>
      </c>
      <c r="C27" s="1">
        <v>30</v>
      </c>
      <c r="D27" s="1">
        <v>30</v>
      </c>
      <c r="E27" s="1">
        <v>28</v>
      </c>
      <c r="F27" s="8"/>
      <c r="G27" s="25">
        <f>(D27+E27+F27)/2</f>
        <v>29</v>
      </c>
    </row>
    <row r="28" spans="1:10" ht="346.5" customHeight="1">
      <c r="A28" s="1">
        <v>2</v>
      </c>
      <c r="B28" s="24" t="s">
        <v>62</v>
      </c>
      <c r="C28" s="26">
        <v>50</v>
      </c>
      <c r="D28" s="26">
        <v>50</v>
      </c>
      <c r="E28" s="26">
        <v>50</v>
      </c>
      <c r="F28" s="27"/>
      <c r="G28" s="25">
        <f>(D28+E28+F28)/2</f>
        <v>50</v>
      </c>
      <c r="I28" s="22"/>
      <c r="J28" s="29"/>
    </row>
    <row r="29" spans="1:10" ht="25.7" customHeight="1">
      <c r="A29" s="62" t="s">
        <v>37</v>
      </c>
      <c r="B29" s="62"/>
      <c r="C29" s="62"/>
      <c r="D29" s="62"/>
      <c r="E29" s="62"/>
      <c r="F29" s="62"/>
      <c r="G29" s="28">
        <f>SUM(G28:G28:G27)</f>
        <v>79</v>
      </c>
      <c r="I29" s="22"/>
      <c r="J29" s="29"/>
    </row>
    <row r="30" spans="1:10" ht="25.7" customHeight="1">
      <c r="A30" s="63" t="s">
        <v>7</v>
      </c>
      <c r="B30" s="63"/>
      <c r="C30" s="63"/>
      <c r="D30" s="63"/>
      <c r="E30" s="63"/>
      <c r="F30" s="63"/>
      <c r="G30" s="18">
        <f>G29+G24+G16</f>
        <v>94.95</v>
      </c>
    </row>
    <row r="31" spans="1:10" ht="25.7" customHeight="1">
      <c r="A31" s="64" t="s">
        <v>8</v>
      </c>
      <c r="B31" s="64"/>
      <c r="C31" s="64"/>
      <c r="D31" s="64"/>
      <c r="E31" s="64"/>
      <c r="F31" s="64"/>
      <c r="G31" s="19">
        <f>G30*部门平衡!C4</f>
        <v>94.95</v>
      </c>
    </row>
    <row r="32" spans="1:10" ht="25.7" customHeight="1">
      <c r="A32" s="65" t="s">
        <v>54</v>
      </c>
      <c r="B32" s="65"/>
      <c r="C32" s="65"/>
      <c r="D32" s="65"/>
      <c r="E32" s="65"/>
      <c r="F32" s="65"/>
      <c r="G32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5" t="s">
        <v>21</v>
      </c>
      <c r="B1" s="75"/>
      <c r="C1" s="75"/>
      <c r="D1" s="75"/>
      <c r="E1" s="75"/>
      <c r="F1" s="75"/>
      <c r="G1" s="75"/>
    </row>
    <row r="2" spans="1:8" ht="25.7" customHeight="1">
      <c r="A2" s="76" t="s">
        <v>63</v>
      </c>
      <c r="B2" s="76"/>
      <c r="C2" s="76"/>
      <c r="D2" s="76"/>
      <c r="E2" s="76"/>
      <c r="F2" s="76"/>
      <c r="G2" s="76"/>
    </row>
    <row r="3" spans="1:8" ht="25.7" customHeight="1">
      <c r="A3" s="77" t="s">
        <v>64</v>
      </c>
      <c r="B3" s="77"/>
      <c r="C3" s="77"/>
      <c r="D3" s="77"/>
      <c r="E3" s="77"/>
      <c r="F3" s="77"/>
      <c r="G3" s="77"/>
    </row>
    <row r="4" spans="1:8" ht="25.7" customHeight="1">
      <c r="A4" s="78" t="s">
        <v>24</v>
      </c>
      <c r="B4" s="78"/>
      <c r="C4" s="78"/>
      <c r="D4" s="78"/>
      <c r="E4" s="78"/>
      <c r="F4" s="78"/>
      <c r="G4" s="78"/>
    </row>
    <row r="5" spans="1:8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8" ht="25.7" customHeight="1">
      <c r="A6" s="4">
        <v>1</v>
      </c>
      <c r="B6" s="66" t="s">
        <v>27</v>
      </c>
      <c r="C6" s="74"/>
      <c r="D6" s="74"/>
      <c r="E6" s="74"/>
      <c r="F6" s="67"/>
      <c r="G6" s="1">
        <v>1</v>
      </c>
      <c r="H6" s="6"/>
    </row>
    <row r="7" spans="1:8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8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8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8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8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8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1</v>
      </c>
      <c r="H12" s="6"/>
    </row>
    <row r="13" spans="1:8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8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8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8" ht="25.7" customHeight="1">
      <c r="A16" s="69" t="s">
        <v>37</v>
      </c>
      <c r="B16" s="70"/>
      <c r="C16" s="70"/>
      <c r="D16" s="70"/>
      <c r="E16" s="70"/>
      <c r="F16" s="71"/>
      <c r="G16" s="7">
        <f>SUM(G6:G15)</f>
        <v>7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28.5" customHeight="1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1">
        <v>1.9</v>
      </c>
      <c r="F19" s="21"/>
      <c r="G19" s="10">
        <f>(D19+E19+F19)/2</f>
        <v>1.95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21"/>
      <c r="G20" s="10">
        <f t="shared" ref="G20:G23" si="0">(D20+E20+F20)/2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21"/>
      <c r="G21" s="10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21"/>
      <c r="G22" s="10">
        <f t="shared" si="0"/>
        <v>2</v>
      </c>
      <c r="J22" s="20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1">
        <v>2</v>
      </c>
      <c r="F23" s="21"/>
      <c r="G23" s="10">
        <f t="shared" si="0"/>
        <v>2</v>
      </c>
    </row>
    <row r="24" spans="1:10" ht="25.7" customHeight="1">
      <c r="A24" s="90" t="s">
        <v>37</v>
      </c>
      <c r="B24" s="62"/>
      <c r="C24" s="62"/>
      <c r="D24" s="62"/>
      <c r="E24" s="62"/>
      <c r="F24" s="62"/>
      <c r="G24" s="11">
        <f>SUM(G19:G23)</f>
        <v>9.9499999999999993</v>
      </c>
    </row>
    <row r="25" spans="1:10" ht="25.7" customHeight="1">
      <c r="A25" s="68" t="s">
        <v>48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228">
      <c r="A27" s="1">
        <v>1</v>
      </c>
      <c r="B27" s="57" t="s">
        <v>73</v>
      </c>
      <c r="C27" s="13">
        <v>20</v>
      </c>
      <c r="D27" s="13">
        <v>20</v>
      </c>
      <c r="E27" s="13">
        <v>19</v>
      </c>
      <c r="F27" s="14"/>
      <c r="G27" s="15">
        <f>(D27+E27+F27)/2</f>
        <v>19.5</v>
      </c>
    </row>
    <row r="28" spans="1:10" ht="57">
      <c r="A28" s="1">
        <v>2</v>
      </c>
      <c r="B28" s="58" t="s">
        <v>72</v>
      </c>
      <c r="C28" s="13">
        <v>30</v>
      </c>
      <c r="D28" s="13">
        <v>30</v>
      </c>
      <c r="E28" s="13">
        <v>29</v>
      </c>
      <c r="F28" s="14"/>
      <c r="G28" s="15">
        <f>(D28+E28+F28)/2</f>
        <v>29.5</v>
      </c>
    </row>
    <row r="29" spans="1:10" ht="28.5">
      <c r="A29" s="1">
        <v>3</v>
      </c>
      <c r="B29" s="58" t="s">
        <v>74</v>
      </c>
      <c r="C29" s="13">
        <v>30</v>
      </c>
      <c r="D29" s="13">
        <v>30</v>
      </c>
      <c r="E29" s="13">
        <v>29</v>
      </c>
      <c r="F29" s="14"/>
      <c r="G29" s="15">
        <f>(D29+E29+F29)/2</f>
        <v>29.5</v>
      </c>
    </row>
    <row r="30" spans="1:10" ht="25.7" customHeight="1">
      <c r="A30" s="62" t="s">
        <v>37</v>
      </c>
      <c r="B30" s="62"/>
      <c r="C30" s="62"/>
      <c r="D30" s="62"/>
      <c r="E30" s="62"/>
      <c r="F30" s="62"/>
      <c r="G30" s="15">
        <f>SUM(G27:G29)</f>
        <v>78.5</v>
      </c>
    </row>
    <row r="31" spans="1:10" ht="25.7" customHeight="1">
      <c r="A31" s="63" t="s">
        <v>7</v>
      </c>
      <c r="B31" s="63"/>
      <c r="C31" s="63"/>
      <c r="D31" s="63"/>
      <c r="E31" s="63"/>
      <c r="F31" s="63"/>
      <c r="G31" s="18">
        <f>G16+G24+G30</f>
        <v>95.45</v>
      </c>
    </row>
    <row r="32" spans="1:10" ht="25.7" customHeight="1">
      <c r="A32" s="64" t="s">
        <v>8</v>
      </c>
      <c r="B32" s="64"/>
      <c r="C32" s="64"/>
      <c r="D32" s="64"/>
      <c r="E32" s="64"/>
      <c r="F32" s="64"/>
      <c r="G32" s="19">
        <f>G31*部门平衡!C5</f>
        <v>95.45</v>
      </c>
    </row>
    <row r="33" spans="1:7" ht="25.7" customHeight="1">
      <c r="A33" s="65" t="s">
        <v>54</v>
      </c>
      <c r="B33" s="65"/>
      <c r="C33" s="65"/>
      <c r="D33" s="65"/>
      <c r="E33" s="65"/>
      <c r="F33" s="65"/>
      <c r="G33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5" t="s">
        <v>21</v>
      </c>
      <c r="B1" s="75"/>
      <c r="C1" s="75"/>
      <c r="D1" s="75"/>
      <c r="E1" s="75"/>
      <c r="F1" s="75"/>
      <c r="G1" s="75"/>
    </row>
    <row r="2" spans="1:8" ht="25.7" customHeight="1">
      <c r="A2" s="76" t="s">
        <v>22</v>
      </c>
      <c r="B2" s="76"/>
      <c r="C2" s="76"/>
      <c r="D2" s="76"/>
      <c r="E2" s="76"/>
      <c r="F2" s="76"/>
      <c r="G2" s="76"/>
    </row>
    <row r="3" spans="1:8" ht="25.7" customHeight="1">
      <c r="A3" s="77" t="s">
        <v>65</v>
      </c>
      <c r="B3" s="77"/>
      <c r="C3" s="77"/>
      <c r="D3" s="77"/>
      <c r="E3" s="77"/>
      <c r="F3" s="77"/>
      <c r="G3" s="77"/>
    </row>
    <row r="4" spans="1:8" ht="25.7" customHeight="1">
      <c r="A4" s="78" t="s">
        <v>24</v>
      </c>
      <c r="B4" s="78"/>
      <c r="C4" s="78"/>
      <c r="D4" s="78"/>
      <c r="E4" s="78"/>
      <c r="F4" s="78"/>
      <c r="G4" s="78"/>
    </row>
    <row r="5" spans="1:8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8" ht="25.7" customHeight="1">
      <c r="A6" s="4">
        <v>1</v>
      </c>
      <c r="B6" s="66" t="s">
        <v>27</v>
      </c>
      <c r="C6" s="74"/>
      <c r="D6" s="74"/>
      <c r="E6" s="74"/>
      <c r="F6" s="67"/>
      <c r="G6" s="1">
        <v>1</v>
      </c>
      <c r="H6" s="6"/>
    </row>
    <row r="7" spans="1:8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8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8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8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8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8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</row>
    <row r="13" spans="1:8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8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8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8" ht="25.7" customHeight="1">
      <c r="A16" s="69" t="s">
        <v>37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1">
        <v>1.9</v>
      </c>
      <c r="F19" s="9"/>
      <c r="G19" s="10">
        <f>(D19+E19+F19)/2</f>
        <v>1.95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9"/>
      <c r="G22" s="10">
        <f t="shared" si="0"/>
        <v>2</v>
      </c>
      <c r="J22" s="20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11">
        <f>SUM(G19:G23)</f>
        <v>9.9499999999999993</v>
      </c>
    </row>
    <row r="25" spans="1:10" ht="25.7" customHeight="1">
      <c r="A25" s="68" t="s">
        <v>48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33.75" customHeight="1">
      <c r="A27" s="1">
        <v>1</v>
      </c>
      <c r="B27" s="59" t="s">
        <v>75</v>
      </c>
      <c r="C27" s="1">
        <v>45</v>
      </c>
      <c r="D27" s="1">
        <v>45</v>
      </c>
      <c r="E27" s="13">
        <v>45</v>
      </c>
      <c r="F27" s="14"/>
      <c r="G27" s="15">
        <f>(D27+E27+F27)/2</f>
        <v>45</v>
      </c>
    </row>
    <row r="28" spans="1:10" ht="60" customHeight="1">
      <c r="A28" s="1">
        <v>2</v>
      </c>
      <c r="B28" s="59" t="s">
        <v>78</v>
      </c>
      <c r="C28" s="1">
        <v>15</v>
      </c>
      <c r="D28" s="1">
        <v>15</v>
      </c>
      <c r="E28" s="13">
        <v>14</v>
      </c>
      <c r="F28" s="14"/>
      <c r="G28" s="15">
        <f>(D28+E28+F28)/2</f>
        <v>14.5</v>
      </c>
    </row>
    <row r="29" spans="1:10" ht="33.75" customHeight="1">
      <c r="A29" s="1">
        <v>3</v>
      </c>
      <c r="B29" s="59" t="s">
        <v>76</v>
      </c>
      <c r="C29" s="1">
        <v>15</v>
      </c>
      <c r="D29" s="1">
        <v>15</v>
      </c>
      <c r="E29" s="13">
        <v>14</v>
      </c>
      <c r="F29" s="14"/>
      <c r="G29" s="15">
        <f>(D29+E29+F29)/2</f>
        <v>14.5</v>
      </c>
    </row>
    <row r="30" spans="1:10" ht="66" customHeight="1">
      <c r="A30" s="2">
        <v>4</v>
      </c>
      <c r="B30" s="59" t="s">
        <v>77</v>
      </c>
      <c r="C30" s="3">
        <v>5</v>
      </c>
      <c r="D30" s="1">
        <v>5</v>
      </c>
      <c r="E30" s="13">
        <v>5</v>
      </c>
      <c r="F30" s="14"/>
      <c r="G30" s="15">
        <f t="shared" ref="G30" si="1">(D30+E30+F30)/2</f>
        <v>5</v>
      </c>
    </row>
    <row r="31" spans="1:10" ht="39.75" customHeight="1">
      <c r="A31" s="62" t="s">
        <v>37</v>
      </c>
      <c r="B31" s="62"/>
      <c r="C31" s="62"/>
      <c r="D31" s="62"/>
      <c r="E31" s="62"/>
      <c r="F31" s="62"/>
      <c r="G31" s="17">
        <f>SUM(G27:G30)</f>
        <v>79</v>
      </c>
    </row>
    <row r="32" spans="1:10" ht="25.7" customHeight="1">
      <c r="A32" s="63" t="s">
        <v>7</v>
      </c>
      <c r="B32" s="63"/>
      <c r="C32" s="63"/>
      <c r="D32" s="63"/>
      <c r="E32" s="63"/>
      <c r="F32" s="63"/>
      <c r="G32" s="18">
        <f>G16+G24+G31</f>
        <v>94.95</v>
      </c>
    </row>
    <row r="33" spans="1:7" ht="25.7" customHeight="1">
      <c r="A33" s="64" t="s">
        <v>8</v>
      </c>
      <c r="B33" s="64"/>
      <c r="C33" s="64"/>
      <c r="D33" s="64"/>
      <c r="E33" s="64"/>
      <c r="F33" s="64"/>
      <c r="G33" s="19">
        <f>G32*部门平衡!C5</f>
        <v>94.95</v>
      </c>
    </row>
    <row r="34" spans="1:7" ht="25.7" customHeight="1">
      <c r="A34" s="65" t="s">
        <v>54</v>
      </c>
      <c r="B34" s="65"/>
      <c r="C34" s="65"/>
      <c r="D34" s="65"/>
      <c r="E34" s="65"/>
      <c r="F34" s="65"/>
      <c r="G34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5" t="s">
        <v>21</v>
      </c>
      <c r="B1" s="75"/>
      <c r="C1" s="75"/>
      <c r="D1" s="75"/>
      <c r="E1" s="75"/>
      <c r="F1" s="75"/>
      <c r="G1" s="75"/>
    </row>
    <row r="2" spans="1:8" ht="25.7" customHeight="1">
      <c r="A2" s="76" t="s">
        <v>22</v>
      </c>
      <c r="B2" s="76"/>
      <c r="C2" s="76"/>
      <c r="D2" s="76"/>
      <c r="E2" s="76"/>
      <c r="F2" s="76"/>
      <c r="G2" s="76"/>
    </row>
    <row r="3" spans="1:8" ht="25.7" customHeight="1">
      <c r="A3" s="77" t="s">
        <v>66</v>
      </c>
      <c r="B3" s="77"/>
      <c r="C3" s="77"/>
      <c r="D3" s="77"/>
      <c r="E3" s="77"/>
      <c r="F3" s="77"/>
      <c r="G3" s="77"/>
    </row>
    <row r="4" spans="1:8" ht="25.7" customHeight="1">
      <c r="A4" s="78" t="s">
        <v>24</v>
      </c>
      <c r="B4" s="78"/>
      <c r="C4" s="78"/>
      <c r="D4" s="78"/>
      <c r="E4" s="78"/>
      <c r="F4" s="78"/>
      <c r="G4" s="78"/>
    </row>
    <row r="5" spans="1:8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8" ht="25.7" customHeight="1">
      <c r="A6" s="4">
        <v>1</v>
      </c>
      <c r="B6" s="66" t="s">
        <v>27</v>
      </c>
      <c r="C6" s="74"/>
      <c r="D6" s="74"/>
      <c r="E6" s="74"/>
      <c r="F6" s="67"/>
      <c r="G6" s="5">
        <v>1</v>
      </c>
      <c r="H6" s="6"/>
    </row>
    <row r="7" spans="1:8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8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8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8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8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8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</row>
    <row r="13" spans="1:8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8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8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8" ht="25.7" customHeight="1">
      <c r="A16" s="69" t="s">
        <v>37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1">
        <v>2</v>
      </c>
      <c r="F19" s="9">
        <v>1.9</v>
      </c>
      <c r="G19" s="10">
        <f>(D19+E19+F19)/3</f>
        <v>1.9666666666666668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9">
        <v>2</v>
      </c>
      <c r="G21" s="10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9">
        <v>2</v>
      </c>
      <c r="G22" s="10">
        <f t="shared" si="0"/>
        <v>2</v>
      </c>
      <c r="J22" s="20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1">
        <v>1.9</v>
      </c>
      <c r="F23" s="9">
        <v>2</v>
      </c>
      <c r="G23" s="10">
        <f t="shared" si="0"/>
        <v>1.9666666666666668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11">
        <f>SUM(G19:G23)</f>
        <v>9.9333333333333336</v>
      </c>
    </row>
    <row r="25" spans="1:10" ht="25.7" customHeight="1">
      <c r="A25" s="68" t="s">
        <v>48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213" customHeight="1">
      <c r="A27" s="1">
        <v>1</v>
      </c>
      <c r="B27" s="12" t="s">
        <v>67</v>
      </c>
      <c r="C27" s="1">
        <v>15</v>
      </c>
      <c r="D27" s="1">
        <v>15</v>
      </c>
      <c r="E27" s="13">
        <v>15</v>
      </c>
      <c r="F27" s="14">
        <v>14</v>
      </c>
      <c r="G27" s="15">
        <f t="shared" ref="G27:G31" si="1">(D27+E27+F27)/3</f>
        <v>14.666666666666666</v>
      </c>
    </row>
    <row r="28" spans="1:10" ht="33" customHeight="1">
      <c r="A28" s="1">
        <v>2</v>
      </c>
      <c r="B28" s="16" t="s">
        <v>68</v>
      </c>
      <c r="C28" s="1">
        <v>15</v>
      </c>
      <c r="D28" s="1">
        <v>15</v>
      </c>
      <c r="E28" s="13">
        <v>15</v>
      </c>
      <c r="F28" s="14">
        <v>14</v>
      </c>
      <c r="G28" s="15">
        <f t="shared" si="1"/>
        <v>14.666666666666666</v>
      </c>
    </row>
    <row r="29" spans="1:10" ht="33" customHeight="1">
      <c r="A29" s="1">
        <v>3</v>
      </c>
      <c r="B29" s="16" t="s">
        <v>69</v>
      </c>
      <c r="C29" s="1">
        <v>20</v>
      </c>
      <c r="D29" s="1">
        <v>20</v>
      </c>
      <c r="E29" s="13">
        <v>20</v>
      </c>
      <c r="F29" s="14">
        <v>19</v>
      </c>
      <c r="G29" s="15">
        <f t="shared" si="1"/>
        <v>19.666666666666668</v>
      </c>
    </row>
    <row r="30" spans="1:10" ht="33" customHeight="1">
      <c r="A30" s="1">
        <v>4</v>
      </c>
      <c r="B30" s="16" t="s">
        <v>70</v>
      </c>
      <c r="C30" s="1">
        <v>10</v>
      </c>
      <c r="D30" s="1">
        <v>10</v>
      </c>
      <c r="E30" s="13">
        <v>10</v>
      </c>
      <c r="F30" s="14">
        <v>10</v>
      </c>
      <c r="G30" s="15">
        <f t="shared" si="1"/>
        <v>10</v>
      </c>
    </row>
    <row r="31" spans="1:10" ht="244.5" customHeight="1">
      <c r="A31" s="1">
        <v>5</v>
      </c>
      <c r="B31" s="16" t="s">
        <v>71</v>
      </c>
      <c r="C31" s="1">
        <v>20</v>
      </c>
      <c r="D31" s="1">
        <v>20</v>
      </c>
      <c r="E31" s="13">
        <v>20</v>
      </c>
      <c r="F31" s="14">
        <v>19</v>
      </c>
      <c r="G31" s="15">
        <f t="shared" si="1"/>
        <v>19.666666666666668</v>
      </c>
    </row>
    <row r="32" spans="1:10" ht="32.25" customHeight="1">
      <c r="A32" s="62" t="s">
        <v>17</v>
      </c>
      <c r="B32" s="62"/>
      <c r="C32" s="62"/>
      <c r="D32" s="62"/>
      <c r="E32" s="62"/>
      <c r="F32" s="62"/>
      <c r="G32" s="17">
        <f>SUM(G27:G31)</f>
        <v>78.666666666666671</v>
      </c>
    </row>
    <row r="33" spans="1:7" ht="25.7" customHeight="1">
      <c r="A33" s="63" t="s">
        <v>7</v>
      </c>
      <c r="B33" s="63"/>
      <c r="C33" s="63"/>
      <c r="D33" s="63"/>
      <c r="E33" s="63"/>
      <c r="F33" s="63"/>
      <c r="G33" s="18">
        <f>G16+G24+G32</f>
        <v>94.600000000000009</v>
      </c>
    </row>
    <row r="34" spans="1:7" ht="25.7" customHeight="1">
      <c r="A34" s="64" t="s">
        <v>8</v>
      </c>
      <c r="B34" s="64"/>
      <c r="C34" s="64"/>
      <c r="D34" s="64"/>
      <c r="E34" s="64"/>
      <c r="F34" s="64"/>
      <c r="G34" s="19">
        <f>G33*部门平衡!C5</f>
        <v>94.600000000000009</v>
      </c>
    </row>
    <row r="35" spans="1:7" ht="25.7" customHeight="1">
      <c r="A35" s="65" t="s">
        <v>54</v>
      </c>
      <c r="B35" s="65"/>
      <c r="C35" s="65"/>
      <c r="D35" s="65"/>
      <c r="E35" s="65"/>
      <c r="F35" s="65"/>
      <c r="G35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汇总表</vt:lpstr>
      <vt:lpstr>部门平衡</vt:lpstr>
      <vt:lpstr>朱莎莎</vt:lpstr>
      <vt:lpstr>滕磊</vt:lpstr>
      <vt:lpstr>付小东</vt:lpstr>
      <vt:lpstr>范守旺</vt:lpstr>
      <vt:lpstr>范爱雷</vt:lpstr>
      <vt:lpstr>王健</vt:lpstr>
      <vt:lpstr>刘俊杰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2022-07-03T23:58:56Z</cp:lastPrinted>
  <dcterms:created xsi:type="dcterms:W3CDTF">2014-08-30T00:25:00Z</dcterms:created>
  <dcterms:modified xsi:type="dcterms:W3CDTF">2022-07-03T23:59:00Z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2052-11.1.0.11744</vt:lpwstr>
  </property>
  <property fmtid="{D5CDD505-2E9C-101B-9397-08002B2CF9AE}" pid="4" name="ICV">
    <vt:lpwstr>61CB21B8DDD04695B2CF36A5FD942DDB</vt:lpwstr>
  </property>
</Properties>
</file>