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390" windowHeight="1119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付小东" sheetId="24" r:id="rId5"/>
    <sheet name="范守旺" sheetId="38" r:id="rId6"/>
    <sheet name="范爱雷" sheetId="26" r:id="rId7"/>
    <sheet name="王健" sheetId="29" r:id="rId8"/>
    <sheet name="刘俊杰" sheetId="35" r:id="rId9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4">付小东!$A$1:$G$33</definedName>
    <definedName name="_xlnm.Print_Area" localSheetId="0">汇总表!$A$1:$G$11</definedName>
  </definedNames>
  <calcPr calcId="124519"/>
</workbook>
</file>

<file path=xl/calcChain.xml><?xml version="1.0" encoding="utf-8"?>
<calcChain xmlns="http://schemas.openxmlformats.org/spreadsheetml/2006/main">
  <c r="G28" i="24"/>
  <c r="G29"/>
  <c r="G27"/>
  <c r="G20"/>
  <c r="G21"/>
  <c r="G22"/>
  <c r="G23"/>
  <c r="G19"/>
  <c r="G31" i="35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C8" i="16" s="1"/>
  <c r="G28" i="38"/>
  <c r="G27"/>
  <c r="G29" s="1"/>
  <c r="E7" i="16" s="1"/>
  <c r="G23" i="38"/>
  <c r="G22"/>
  <c r="G21"/>
  <c r="G20"/>
  <c r="G19"/>
  <c r="G16"/>
  <c r="C7" i="16" s="1"/>
  <c r="G16" i="24"/>
  <c r="G27" i="36"/>
  <c r="G28" s="1"/>
  <c r="E5" i="16" s="1"/>
  <c r="G23" i="36"/>
  <c r="G22"/>
  <c r="G21"/>
  <c r="G20"/>
  <c r="G19"/>
  <c r="G16"/>
  <c r="C5" i="16" s="1"/>
  <c r="G29" i="21"/>
  <c r="G28"/>
  <c r="G27"/>
  <c r="G23"/>
  <c r="G22"/>
  <c r="G21"/>
  <c r="G20"/>
  <c r="G19"/>
  <c r="G16"/>
  <c r="C10" i="16"/>
  <c r="C9"/>
  <c r="C6"/>
  <c r="C4"/>
  <c r="G30" i="24" l="1"/>
  <c r="E6" i="16" s="1"/>
  <c r="G30" i="21"/>
  <c r="E4" i="16" s="1"/>
  <c r="G24" i="21"/>
  <c r="G31" i="29"/>
  <c r="E9" i="16" s="1"/>
  <c r="G24" i="29"/>
  <c r="D9" i="16" s="1"/>
  <c r="G32" i="35"/>
  <c r="E10" i="16" s="1"/>
  <c r="G24" i="35"/>
  <c r="G31" i="26"/>
  <c r="E8" i="16" s="1"/>
  <c r="G24" i="26"/>
  <c r="D8" i="16" s="1"/>
  <c r="G24" i="38"/>
  <c r="D7" i="16" s="1"/>
  <c r="G24" i="24"/>
  <c r="G24" i="36"/>
  <c r="D5" i="16" s="1"/>
  <c r="G31" i="21" l="1"/>
  <c r="F4" i="16" s="1"/>
  <c r="D4"/>
  <c r="G32" i="29"/>
  <c r="F9" i="16" s="1"/>
  <c r="G33" i="35"/>
  <c r="G34" s="1"/>
  <c r="G10" i="16" s="1"/>
  <c r="D10"/>
  <c r="G32" i="26"/>
  <c r="G33" s="1"/>
  <c r="G8" i="16" s="1"/>
  <c r="G30" i="38"/>
  <c r="G31" i="24"/>
  <c r="F6" i="16" s="1"/>
  <c r="D6"/>
  <c r="G29" i="36"/>
  <c r="G30" s="1"/>
  <c r="G5" i="16" s="1"/>
  <c r="G32" i="21" l="1"/>
  <c r="G4" i="16" s="1"/>
  <c r="G33" i="29"/>
  <c r="G9" i="16" s="1"/>
  <c r="F10"/>
  <c r="F8"/>
  <c r="F7"/>
  <c r="G31" i="38"/>
  <c r="G7" i="16" s="1"/>
  <c r="G32" i="24"/>
  <c r="G6" i="16" s="1"/>
  <c r="F5"/>
</calcChain>
</file>

<file path=xl/sharedStrings.xml><?xml version="1.0" encoding="utf-8"?>
<sst xmlns="http://schemas.openxmlformats.org/spreadsheetml/2006/main" count="344" uniqueCount="81">
  <si>
    <t>研发中心在职人员KPI考核分数汇总表</t>
  </si>
  <si>
    <t>月份：5月份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</si>
  <si>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</si>
  <si>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</si>
  <si>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</si>
  <si>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</si>
  <si>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</si>
  <si>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</si>
  <si>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</si>
  <si>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</si>
  <si>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</si>
  <si>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付小东</t>
  </si>
  <si>
    <t>范守旺</t>
  </si>
  <si>
    <t>范爱雷</t>
  </si>
  <si>
    <t>王健</t>
  </si>
  <si>
    <t>刘俊杰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</si>
  <si>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</si>
  <si>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</si>
  <si>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</si>
  <si>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</si>
  <si>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</si>
  <si>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</si>
  <si>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月份：5月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</si>
  <si>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</si>
  <si>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</si>
  <si>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</si>
  <si>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</si>
  <si>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</si>
  <si>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</si>
  <si>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</si>
  <si>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</si>
  <si>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</si>
  <si>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</si>
  <si>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</si>
  <si>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</si>
  <si>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</si>
  <si>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</si>
  <si>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</si>
  <si>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</si>
  <si>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</si>
  <si>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</si>
  <si>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</si>
  <si>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</si>
  <si>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</si>
  <si>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</si>
  <si>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</si>
  <si>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</si>
  <si>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</si>
  <si>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</si>
  <si>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</si>
  <si>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</si>
  <si>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</si>
  <si>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</si>
  <si>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KPI、月报资料、归档资料、售服单追踪、案件报价及成本整理、喂料马达箱BOM表整理、电控材料图片整理、单机文档及多语言整理等，许协理及杨副理临时交派及其他行政事项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</si>
  <si>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</si>
  <si>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</si>
  <si>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</si>
  <si>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部门:机研部   姓名:付小东     职位:PLC工程师   入职时间：2022.3.30                 </t>
  </si>
  <si>
    <t xml:space="preserve">E2022010-沃尔核材
E2022018-临沂临塑
E2020037-台湾台裕橡胶
E2022016-广东安拓普
E2022021-宁波必硕
EP2022095-浙江海利得
EP2022125-杰上杰
R20220406_西门子版主磅喂料马达
ZS2021001-希诺斯
E2022004-安踏集团
E2022020-上海细浪等案件程序编写
</t>
  </si>
  <si>
    <t>PS220500501_河北铁科翼辰新材科技有限公司
PS220501101_三樱包装（江苏）有限公司
PS220501601_昆山亚特曼新材料科技有限公司
PS220505001_Superlon Worldwide Sdn. Bhd.
PS220505201_建新橡胶（福建）有限公司 等售服案件处理</t>
  </si>
  <si>
    <t>IND141表头升级测试稳定信号
三菱QJ71C24N-R4模块测试</t>
  </si>
  <si>
    <t xml:space="preserve">部门：机研部    姓名：范守旺   职位：PLC工程师   入职时间：2019.3.25                                    </t>
  </si>
  <si>
    <t>月份:5月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</si>
  <si>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</si>
  <si>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 xml:space="preserve">部门：信研    姓名：王健     职位：软件工程师    入职时间：2015.7.18                   </t>
  </si>
  <si>
    <t>E2022001_台湾玮祥 
E2021085_Superlon
EP2022110_无锡玮泰</t>
  </si>
  <si>
    <t>NS200008_台裕橡胶MES系统开发</t>
  </si>
  <si>
    <t>E2022015_青岛汉缆</t>
  </si>
  <si>
    <t>PS220503202_无锡东材 
PS220505601_南京飞能 
PS220506801_青岛帝倜
PS220506901_江西金利隆</t>
  </si>
  <si>
    <t xml:space="preserve">部门：信研    姓名：刘俊杰     职位：软件工程师    入职时间：2018.3.6                   </t>
  </si>
  <si>
    <t>E2022010_沃尔核材</t>
  </si>
  <si>
    <t>E2022016_广东安拓普</t>
  </si>
  <si>
    <t>E2022021_宁波必硕</t>
  </si>
  <si>
    <t>售服案:            PS220500101_苏州美昱 PS220500901_山东道恩 PS220501401_肇庆协大 PS220502201_厦门三龙达 PS220507601_浙江海象</t>
  </si>
  <si>
    <t>已接单案件整理
E2020037_台湾台裕橡胶
E2021110_余姚振大
E2022006_衡水星程
E2022015_青岛汉缆
E2022017_广州金发
E2022021_宁波必硕 
E2022028_清远万马</t>
    <phoneticPr fontId="28" type="noConversion"/>
  </si>
  <si>
    <t>PS220405101_朗士达PS220405201_和昌电缆PS220500301_朗士达PS220501201_朗士达PS220502101_余姚振大PS220502601_中国建筑PS220503201_无锡东材PS220503301_余姚振大PS220503701_Arensi Marley PS220503801-1_Sun Rubber PS220504301_湖南口味王PS220504801_余姚振大PS220505001_Superlon PS220505101_浙江帆阳PS220505201_建新橡胶PS220505301_三樱包装PS220505701_安踏PS220506301_江苏益帆      等售服案件处理</t>
    <phoneticPr fontId="28" type="noConversion"/>
  </si>
  <si>
    <t>E2022006_衡水星程  E2022011_沃尔核材（常州）E2022012_苏州亨利  E2022015_青岛汉缆  E2020037_台湾台裕  E2022004_安踏       E2022008_青岛东亚         展会微量增加气缸程序编写</t>
    <phoneticPr fontId="28" type="noConversion"/>
  </si>
  <si>
    <r>
      <t>E2021110_余姚振大 
E2021112_</t>
    </r>
    <r>
      <rPr>
        <sz val="12"/>
        <rFont val="宋体"/>
        <charset val="134"/>
      </rPr>
      <t xml:space="preserve">浙江帆阳
</t>
    </r>
    <r>
      <rPr>
        <sz val="12"/>
        <rFont val="宋体"/>
        <family val="3"/>
        <charset val="134"/>
      </rPr>
      <t>E2022001_</t>
    </r>
    <r>
      <rPr>
        <sz val="12"/>
        <rFont val="宋体"/>
        <charset val="134"/>
      </rPr>
      <t xml:space="preserve">台湾玮祥
</t>
    </r>
    <r>
      <rPr>
        <sz val="12"/>
        <rFont val="宋体"/>
        <family val="3"/>
        <charset val="134"/>
      </rPr>
      <t>E2022006_</t>
    </r>
    <r>
      <rPr>
        <sz val="12"/>
        <rFont val="宋体"/>
        <charset val="134"/>
      </rPr>
      <t>衡水星程</t>
    </r>
    <r>
      <rPr>
        <sz val="12"/>
        <rFont val="宋体"/>
        <family val="3"/>
        <charset val="134"/>
      </rPr>
      <t xml:space="preserve">
E2022015_</t>
    </r>
    <r>
      <rPr>
        <sz val="12"/>
        <rFont val="宋体"/>
        <charset val="134"/>
      </rPr>
      <t>青岛汉缆</t>
    </r>
    <phoneticPr fontId="28" type="noConversion"/>
  </si>
  <si>
    <t>R20210401_永宏版普配塑胶线主磅共管优化
R20220407_软硬件标准机种优化升级</t>
    <phoneticPr fontId="28" type="noConversion"/>
  </si>
  <si>
    <r>
      <t xml:space="preserve">E2022024_MABNA
E2022008_青岛东亚 
</t>
    </r>
    <r>
      <rPr>
        <sz val="10.5"/>
        <rFont val="宋体"/>
        <family val="3"/>
        <charset val="134"/>
      </rPr>
      <t>NS200008_台裕橡胶MES系统开发</t>
    </r>
    <phoneticPr fontId="28" type="noConversion"/>
  </si>
  <si>
    <t>PS220500101_苏州美昱高分子材料有限公司 
PS220500301_江苏朗士达复合材料有限公司
PS220500701_广东安拓普聚合物科技有限公司 
PS220500801_苏州美昱高分子材料有限公司 
PS220501801_金发科技股份有限公司
PS220501901_江苏朗士达复合材料有限公司
PS220502901_余姚市振大塑胶有限公司 
PS220503101_扬中市宏为电缆材料有限公司
PS220503501_Garware Bestretch Ltd. 
PS220503901_越南清禄VH2 
PS220504001_Sun Rubber Industry Sdn. Bhd. 
PS220505801_福建安踏—安踏（中国）有限公司
PS220506101_常州市沃尔核材有限公司 
PS220506401_河南安踏鞋材有限公司</t>
    <phoneticPr fontId="28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</si>
</sst>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);[Red]\(0\)"/>
    <numFmt numFmtId="178" formatCode="0;[Red]0"/>
    <numFmt numFmtId="179" formatCode="0.00_);[Red]\(0.00\)"/>
    <numFmt numFmtId="180" formatCode="0.0_ "/>
  </numFmts>
  <fonts count="33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sz val="12"/>
      <color indexed="8"/>
      <name val="新細明體"/>
      <family val="1"/>
    </font>
    <font>
      <sz val="12"/>
      <color indexed="10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2"/>
      <color indexed="9"/>
      <name val="新細明體"/>
      <family val="1"/>
    </font>
    <font>
      <b/>
      <sz val="18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63"/>
      <name val="新細明體"/>
      <family val="1"/>
    </font>
    <font>
      <sz val="12"/>
      <color indexed="52"/>
      <name val="新細明體"/>
      <family val="1"/>
    </font>
    <font>
      <sz val="11"/>
      <color theme="1"/>
      <name val="宋体"/>
      <charset val="134"/>
      <scheme val="minor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sz val="12"/>
      <name val="宋体"/>
      <charset val="134"/>
    </font>
    <font>
      <sz val="9"/>
      <name val="細明體"/>
      <family val="3"/>
      <charset val="136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2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07660145878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8142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  <xf numFmtId="0" fontId="27" fillId="2" borderId="16" applyNumberFormat="0" applyFont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224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left" vertical="center" wrapText="1"/>
    </xf>
    <xf numFmtId="176" fontId="0" fillId="2" borderId="18" xfId="0" applyNumberForma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176" fontId="0" fillId="2" borderId="1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4" borderId="17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26"/>
    <cellStyle name="20% - 輔色1 10 10" xfId="369"/>
    <cellStyle name="20% - 輔色1 10 10 2" xfId="377"/>
    <cellStyle name="20% - 輔色1 10 10 2 2" xfId="351"/>
    <cellStyle name="20% - 輔色1 10 10 3" xfId="6"/>
    <cellStyle name="20% - 輔色1 10 10 3 2" xfId="331"/>
    <cellStyle name="20% - 輔色1 10 11" xfId="384"/>
    <cellStyle name="20% - 輔色1 10 11 2" xfId="346"/>
    <cellStyle name="20% - 輔色1 10 12" xfId="323"/>
    <cellStyle name="20% - 輔色1 10 12 2" xfId="329"/>
    <cellStyle name="20% - 輔色1 10 2" xfId="393"/>
    <cellStyle name="20% - 輔色1 10 2 2" xfId="317"/>
    <cellStyle name="20% - 輔色1 10 2 2 2" xfId="396"/>
    <cellStyle name="20% - 輔色1 10 2 3" xfId="342"/>
    <cellStyle name="20% - 輔色1 10 2 3 2" xfId="361"/>
    <cellStyle name="20% - 輔色1 10 3" xfId="360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353"/>
    <cellStyle name="20% - 輔色1 10 5 3" xfId="1"/>
    <cellStyle name="20% - 輔色1 10 5 3 2" xfId="336"/>
    <cellStyle name="20% - 輔色1 10 6" xfId="385"/>
    <cellStyle name="20% - 輔色1 10 6 2" xfId="348"/>
    <cellStyle name="20% - 輔色1 10 6 2 2" xfId="431"/>
    <cellStyle name="20% - 輔色1 10 6 3" xfId="355"/>
    <cellStyle name="20% - 輔色1 10 6 3 2" xfId="436"/>
    <cellStyle name="20% - 輔色1 10 7" xfId="320"/>
    <cellStyle name="20% - 輔色1 10 7 2" xfId="324"/>
    <cellStyle name="20% - 輔色1 10 7 2 2" xfId="441"/>
    <cellStyle name="20% - 輔色1 10 7 3" xfId="338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5"/>
    <cellStyle name="20% - 輔色1 10 9" xfId="466"/>
    <cellStyle name="20% - 輔色1 10 9 2" xfId="194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251"/>
    <cellStyle name="20% - 輔色1 11 2 2 2" xfId="571"/>
    <cellStyle name="20% - 輔色1 11 2 3" xfId="277"/>
    <cellStyle name="20% - 輔色1 11 2 3 2" xfId="575"/>
    <cellStyle name="20% - 輔色1 11 3" xfId="581"/>
    <cellStyle name="20% - 輔色1 11 3 2" xfId="585"/>
    <cellStyle name="20% - 輔色1 11 3 2 2" xfId="18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41"/>
    <cellStyle name="20% - 輔色1 11 5 2 2" xfId="607"/>
    <cellStyle name="20% - 輔色1 11 5 3" xfId="162"/>
    <cellStyle name="20% - 輔色1 11 5 3 2" xfId="621"/>
    <cellStyle name="20% - 輔色1 11 6" xfId="623"/>
    <cellStyle name="20% - 輔色1 11 6 2" xfId="627"/>
    <cellStyle name="20% - 輔色1 11 6 2 2" xfId="217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29"/>
    <cellStyle name="20% - 輔色1 12 10 2" xfId="688"/>
    <cellStyle name="20% - 輔色1 12 10 2 2" xfId="115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356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11"/>
    <cellStyle name="20% - 輔色1 12 6 2 2" xfId="841"/>
    <cellStyle name="20% - 輔色1 12 6 3" xfId="442"/>
    <cellStyle name="20% - 輔色1 12 6 3 2" xfId="178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09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1"/>
    <cellStyle name="20% - 輔色1 19 2 2" xfId="1052"/>
    <cellStyle name="20% - 輔色1 19 3" xfId="70"/>
    <cellStyle name="20% - 輔色1 19 3 2" xfId="1058"/>
    <cellStyle name="20% - 輔色1 2" xfId="260"/>
    <cellStyle name="20% - 輔色1 2 10" xfId="1069"/>
    <cellStyle name="20% - 輔色1 2 10 10" xfId="1072"/>
    <cellStyle name="20% - 輔色1 2 10 10 2" xfId="1075"/>
    <cellStyle name="20% - 輔色1 2 10 10 2 2" xfId="196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83"/>
    <cellStyle name="20% - 輔色1 2 10 7 2 2" xfId="1178"/>
    <cellStyle name="20% - 輔色1 2 10 7 3" xfId="1182"/>
    <cellStyle name="20% - 輔色1 2 10 7 3 2" xfId="1187"/>
    <cellStyle name="20% - 輔色1 2 10 8" xfId="209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177"/>
    <cellStyle name="20% - 輔色1 2 10 9 2 2" xfId="1210"/>
    <cellStyle name="20% - 輔色1 2 10 9 3" xfId="290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10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93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87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187"/>
    <cellStyle name="20% - 輔色1 2 16 2" xfId="57"/>
    <cellStyle name="20% - 輔色1 2 16 2 2" xfId="1419"/>
    <cellStyle name="20% - 輔色1 2 16 3" xfId="269"/>
    <cellStyle name="20% - 輔色1 2 16 3 2" xfId="193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345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42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76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248"/>
    <cellStyle name="20% - 輔色1 2 2 8 2 2" xfId="568"/>
    <cellStyle name="20% - 輔色1 2 2 8 3" xfId="275"/>
    <cellStyle name="20% - 輔色1 2 2 8 3 2" xfId="572"/>
    <cellStyle name="20% - 輔色1 2 2 9" xfId="580"/>
    <cellStyle name="20% - 輔色1 2 2 9 2" xfId="583"/>
    <cellStyle name="20% - 輔色1 2 2 9 2 2" xfId="16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188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184"/>
    <cellStyle name="20% - 輔色1 2 3 10 3" xfId="1523"/>
    <cellStyle name="20% - 輔色1 2 3 10 3 2" xfId="1524"/>
    <cellStyle name="20% - 輔色1 2 3 11" xfId="164"/>
    <cellStyle name="20% - 輔色1 2 3 11 2" xfId="1528"/>
    <cellStyle name="20% - 輔色1 2 3 12" xfId="90"/>
    <cellStyle name="20% - 輔色1 2 3 12 2" xfId="1050"/>
    <cellStyle name="20% - 輔色1 2 3 2" xfId="1225"/>
    <cellStyle name="20% - 輔色1 2 3 2 2" xfId="8"/>
    <cellStyle name="20% - 輔色1 2 3 2 2 2" xfId="334"/>
    <cellStyle name="20% - 輔色1 2 3 2 3" xfId="1532"/>
    <cellStyle name="20% - 輔色1 2 3 2 3 2" xfId="458"/>
    <cellStyle name="20% - 輔色1 2 3 3" xfId="378"/>
    <cellStyle name="20% - 輔色1 2 3 3 2" xfId="352"/>
    <cellStyle name="20% - 輔色1 2 3 3 2 2" xfId="433"/>
    <cellStyle name="20% - 輔色1 2 3 3 3" xfId="1536"/>
    <cellStyle name="20% - 輔色1 2 3 3 3 2" xfId="655"/>
    <cellStyle name="20% - 輔色1 2 3 4" xfId="9"/>
    <cellStyle name="20% - 輔色1 2 3 4 2" xfId="335"/>
    <cellStyle name="20% - 輔色1 2 3 4 2 2" xfId="444"/>
    <cellStyle name="20% - 輔色1 2 3 4 3" xfId="118"/>
    <cellStyle name="20% - 輔色1 2 3 4 3 2" xfId="875"/>
    <cellStyle name="20% - 輔色1 2 3 5" xfId="1530"/>
    <cellStyle name="20% - 輔色1 2 3 5 2" xfId="459"/>
    <cellStyle name="20% - 輔色1 2 3 5 2 2" xfId="462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22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27"/>
    <cellStyle name="20% - 輔色1 2 4 2 2" xfId="160"/>
    <cellStyle name="20% - 輔色1 2 4 2 2 2" xfId="620"/>
    <cellStyle name="20% - 輔色1 2 4 2 3" xfId="172"/>
    <cellStyle name="20% - 輔色1 2 4 2 3 2" xfId="1611"/>
    <cellStyle name="20% - 輔色1 2 4 3" xfId="347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350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41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327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332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17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319"/>
    <cellStyle name="20% - 輔色1 2 6 4" xfId="457"/>
    <cellStyle name="20% - 輔色1 2 6 4 2" xfId="461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23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297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94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289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08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52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283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0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46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3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3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1"/>
    <cellStyle name="20% - 輔色2 12 7 2 2" xfId="170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29"/>
    <cellStyle name="20% - 輔色2 2 10 3 2" xfId="2693"/>
    <cellStyle name="20% - 輔色2 2 10 3 2 2" xfId="2701"/>
    <cellStyle name="20% - 輔色2 2 10 3 3" xfId="463"/>
    <cellStyle name="20% - 輔色2 2 10 3 3 2" xfId="1832"/>
    <cellStyle name="20% - 輔色2 2 10 4" xfId="204"/>
    <cellStyle name="20% - 輔色2 2 10 4 2" xfId="2719"/>
    <cellStyle name="20% - 輔色2 2 10 4 2 2" xfId="2725"/>
    <cellStyle name="20% - 輔色2 2 10 4 3" xfId="1542"/>
    <cellStyle name="20% - 輔色2 2 10 4 3 2" xfId="22"/>
    <cellStyle name="20% - 輔色2 2 10 5" xfId="244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254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279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01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4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49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45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341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276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38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272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199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4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265"/>
    <cellStyle name="20% - 輔色2 2 8 5 2 2" xfId="5004"/>
    <cellStyle name="20% - 輔色2 2 8 5 3" xfId="226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15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06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82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258"/>
    <cellStyle name="20% - 輔色2 7 6 3" xfId="23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5"/>
    <cellStyle name="20% - 輔色2 7 9 2" xfId="392"/>
    <cellStyle name="20% - 輔色2 7 9 2 2" xfId="316"/>
    <cellStyle name="20% - 輔色2 7 9 3" xfId="359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98"/>
    <cellStyle name="20% - 輔色2 8 3 2" xfId="1056"/>
    <cellStyle name="20% - 輔色2 8 3 2 2" xfId="5575"/>
    <cellStyle name="20% - 輔色2 8 3 3" xfId="5578"/>
    <cellStyle name="20% - 輔色2 8 3 3 2" xfId="5581"/>
    <cellStyle name="20% - 輔色2 8 4" xfId="68"/>
    <cellStyle name="20% - 輔色2 8 4 2" xfId="1062"/>
    <cellStyle name="20% - 輔色2 8 4 2 2" xfId="5583"/>
    <cellStyle name="20% - 輔色2 8 4 3" xfId="5585"/>
    <cellStyle name="20% - 輔色2 8 4 3 2" xfId="5587"/>
    <cellStyle name="20% - 輔色2 8 5" xfId="175"/>
    <cellStyle name="20% - 輔色2 8 5 2" xfId="1209"/>
    <cellStyle name="20% - 輔色2 8 5 2 2" xfId="5589"/>
    <cellStyle name="20% - 輔色2 8 5 3" xfId="5592"/>
    <cellStyle name="20% - 輔色2 8 5 3 2" xfId="1068"/>
    <cellStyle name="20% - 輔色2 8 6" xfId="287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74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51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57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68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13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263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40"/>
    <cellStyle name="20% - 輔色3 2 10 7" xfId="6036"/>
    <cellStyle name="20% - 輔色3 2 10 7 2" xfId="4042"/>
    <cellStyle name="20% - 輔色3 2 10 7 2 2" xfId="4051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195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2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6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2"/>
    <cellStyle name="20% - 輔色3 2 3 7 3 2" xfId="169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1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189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0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253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77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03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96"/>
    <cellStyle name="20% - 輔色3 2 9 5 2 2" xfId="1054"/>
    <cellStyle name="20% - 輔色3 2 9 5 3" xfId="65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92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286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39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85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42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4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33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270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255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312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249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16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63"/>
    <cellStyle name="20% - 輔色4 2 10 7 2 2" xfId="1526"/>
    <cellStyle name="20% - 輔色4 2 10 7 3" xfId="88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295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3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20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05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185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182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3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282"/>
    <cellStyle name="20% - 輔色4 2 6 8 2 2" xfId="7443"/>
    <cellStyle name="20% - 輔色4 2 6 8 3" xfId="30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00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78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5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08"/>
    <cellStyle name="20% - 輔色5 8 5 2 2" xfId="839"/>
    <cellStyle name="20% - 輔色5 8 5 3" xfId="438"/>
    <cellStyle name="20% - 輔色5 8 5 3 2" xfId="176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280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0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259"/>
    <cellStyle name="20% - 輔色6 9 12" xfId="23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5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171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261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278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40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10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35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26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180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322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183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16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24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296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95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349"/>
    <cellStyle name="40% - 輔色1 2 3 7 3" xfId="5"/>
    <cellStyle name="40% - 輔色1 2 3 7 3 2" xfId="330"/>
    <cellStyle name="40% - 輔色1 2 3 8" xfId="381"/>
    <cellStyle name="40% - 輔色1 2 3 8 2" xfId="343"/>
    <cellStyle name="40% - 輔色1 2 3 8 2 2" xfId="16854"/>
    <cellStyle name="40% - 輔色1 2 3 8 3" xfId="16855"/>
    <cellStyle name="40% - 輔色1 2 3 8 3 2" xfId="16856"/>
    <cellStyle name="40% - 輔色1 2 3 9" xfId="321"/>
    <cellStyle name="40% - 輔色1 2 3 9 2" xfId="328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43"/>
    <cellStyle name="40% - 輔色1 2 4 7 2 2" xfId="2370"/>
    <cellStyle name="40% - 輔色1 2 4 7 3" xfId="155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3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7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7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273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00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89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174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0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30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09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1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311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340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3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14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4"/>
    <cellStyle name="40% - 輔色4 2 9 5" xfId="21069"/>
    <cellStyle name="40% - 輔色4 2 9 5 2" xfId="21070"/>
    <cellStyle name="40% - 輔色4 2 9 5 2 2" xfId="16888"/>
    <cellStyle name="40% - 輔色4 2 9 5 3" xfId="125"/>
    <cellStyle name="40% - 輔色4 2 9 5 3 2" xfId="154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27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197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43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318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12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3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250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3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49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13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284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288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48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79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07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0"/>
    <cellStyle name="40% - 强调文字颜色 4 10 5 2 2" xfId="1051"/>
    <cellStyle name="40% - 强调文字颜色 4 10 5 3" xfId="69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28"/>
    <cellStyle name="40% - 强调文字颜色 4 2 3 2 2" xfId="2692"/>
    <cellStyle name="40% - 强调文字颜色 4 2 3 3" xfId="202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19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73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47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30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02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252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04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1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66"/>
    <cellStyle name="40% - 强调文字颜色 6 7 6 2 2" xfId="1061"/>
    <cellStyle name="40% - 强调文字颜色 6 7 6 3" xfId="173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37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99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23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326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3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21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191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179"/>
    <cellStyle name="60% - 輔色5 10 3 2 2" xfId="13908"/>
    <cellStyle name="60% - 輔色5 10 3 3" xfId="293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186"/>
    <cellStyle name="60% - 輔色5 11 7 2" xfId="55"/>
    <cellStyle name="60% - 輔色5 11 7 2 2" xfId="1416"/>
    <cellStyle name="60% - 輔色5 11 7 3" xfId="267"/>
    <cellStyle name="60% - 輔色5 11 7 3 2" xfId="190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38"/>
    <cellStyle name="60% - 輔色6 10 8 2 2" xfId="12976"/>
    <cellStyle name="60% - 輔色6 10 8 3" xfId="19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36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8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75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7"/>
    <cellStyle name="60% - 强调文字颜色 1 11 10 3 2" xfId="333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354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337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84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58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4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86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24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257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315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01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274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325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7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298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備註 2" xfId="31334"/>
    <cellStyle name="備註 2 2" xfId="31336"/>
    <cellStyle name="備註 3" xfId="24386"/>
    <cellStyle name="備註 3 2" xfId="31338"/>
    <cellStyle name="備註 4" xfId="31339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34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271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266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292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198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19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7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264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07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1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2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4"/>
    <cellStyle name="標題 3 7 10 2" xfId="390"/>
    <cellStyle name="標題 3 7 10 2 2" xfId="314"/>
    <cellStyle name="標題 3 7 10 3" xfId="358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256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3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294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08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18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313"/>
    <cellStyle name="標題 6 7 2 2" xfId="34082"/>
    <cellStyle name="標題 6 7 3" xfId="30354"/>
    <cellStyle name="標題 6 7 3 2" xfId="34083"/>
    <cellStyle name="標題 6 7 4" xfId="25787"/>
    <cellStyle name="標題 6 8" xfId="357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39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262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05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14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02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常规" xfId="0" builtinId="0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06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181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2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281"/>
    <cellStyle name="輔色4 8 6 2" xfId="7442"/>
    <cellStyle name="輔色4 8 6 2 2" xfId="10988"/>
    <cellStyle name="輔色4 8 6 3" xfId="35778"/>
    <cellStyle name="輔色4 8 6 3 2" xfId="10995"/>
    <cellStyle name="輔色4 8 7" xfId="30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2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299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03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67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268"/>
    <cellStyle name="汇总 3 6 2" xfId="192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344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45"/>
    <cellStyle name="汇总 9 9 2" xfId="37936"/>
    <cellStyle name="汇总 9 9 2 2" xfId="37937"/>
    <cellStyle name="汇总 9 9 3" xfId="37938"/>
    <cellStyle name="汇总 9 9 3 2" xfId="37939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28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25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97"/>
    <cellStyle name="連結的儲存格 2 9 3 2" xfId="1055"/>
    <cellStyle name="連結的儲存格 2 9 4" xfId="67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3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50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291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03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310"/>
    <cellStyle name="输入 3 7 2 2" xfId="20298"/>
    <cellStyle name="输入 3 7 3" xfId="339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1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56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66"/>
    <cellStyle name="輸出 11 11 2" xfId="1604"/>
    <cellStyle name="輸出 11 12" xfId="111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285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44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53"/>
    <cellStyle name="輸出 16 2" xfId="612"/>
    <cellStyle name="輸出 17" xfId="165"/>
    <cellStyle name="輸出 17 2" xfId="1607"/>
    <cellStyle name="輸出 18" xfId="110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6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7" t="s">
        <v>0</v>
      </c>
      <c r="B1" s="67"/>
      <c r="C1" s="67"/>
      <c r="D1" s="67"/>
      <c r="E1" s="67"/>
      <c r="F1" s="67"/>
      <c r="G1" s="67"/>
    </row>
    <row r="2" spans="1:8" ht="30" customHeight="1">
      <c r="A2" s="68" t="s">
        <v>1</v>
      </c>
      <c r="B2" s="68"/>
      <c r="C2" s="68"/>
      <c r="D2" s="68"/>
      <c r="E2" s="68"/>
      <c r="F2" s="68"/>
      <c r="G2" s="68"/>
    </row>
    <row r="3" spans="1:8" ht="32.25" customHeight="1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3" t="s">
        <v>7</v>
      </c>
      <c r="G3" s="43" t="s">
        <v>8</v>
      </c>
    </row>
    <row r="4" spans="1:8" ht="32.25" customHeight="1">
      <c r="A4" s="44">
        <v>1</v>
      </c>
      <c r="B4" s="45" t="s">
        <v>9</v>
      </c>
      <c r="C4" s="46">
        <f>朱莎莎!G16</f>
        <v>6</v>
      </c>
      <c r="D4" s="46">
        <f>朱莎莎!G24</f>
        <v>9.9499999999999993</v>
      </c>
      <c r="E4" s="46">
        <f>朱莎莎!G30</f>
        <v>79</v>
      </c>
      <c r="F4" s="46">
        <f>朱莎莎!G31</f>
        <v>94.95</v>
      </c>
      <c r="G4" s="46">
        <f>朱莎莎!G32</f>
        <v>94.95</v>
      </c>
    </row>
    <row r="5" spans="1:8" ht="32.25" customHeight="1">
      <c r="A5" s="47">
        <v>2</v>
      </c>
      <c r="B5" s="48" t="s">
        <v>10</v>
      </c>
      <c r="C5" s="49">
        <f>滕磊!G16</f>
        <v>5</v>
      </c>
      <c r="D5" s="49">
        <f>滕磊!G24</f>
        <v>9.9499999999999993</v>
      </c>
      <c r="E5" s="50">
        <f>滕磊!G28</f>
        <v>79</v>
      </c>
      <c r="F5" s="50">
        <f>滕磊!G29</f>
        <v>93.95</v>
      </c>
      <c r="G5" s="49">
        <f>滕磊!G30</f>
        <v>93.95</v>
      </c>
    </row>
    <row r="6" spans="1:8" ht="32.25" customHeight="1">
      <c r="A6" s="47">
        <v>3</v>
      </c>
      <c r="B6" s="48" t="s">
        <v>11</v>
      </c>
      <c r="C6" s="49">
        <f>付小东!G16</f>
        <v>5</v>
      </c>
      <c r="D6" s="49">
        <f>付小东!G24</f>
        <v>9.9333333333333336</v>
      </c>
      <c r="E6" s="49">
        <f>付小东!G30</f>
        <v>79.333333333333343</v>
      </c>
      <c r="F6" s="49">
        <f>付小东!G31</f>
        <v>94.26666666666668</v>
      </c>
      <c r="G6" s="49">
        <f>付小东!G32</f>
        <v>94.26666666666668</v>
      </c>
      <c r="H6" s="51"/>
    </row>
    <row r="7" spans="1:8" ht="32.25" customHeight="1">
      <c r="A7" s="48">
        <v>4</v>
      </c>
      <c r="B7" s="48" t="s">
        <v>12</v>
      </c>
      <c r="C7" s="49">
        <f>范守旺!G16</f>
        <v>6</v>
      </c>
      <c r="D7" s="49">
        <f>范守旺!G24</f>
        <v>9.9499999999999993</v>
      </c>
      <c r="E7" s="49">
        <f>范守旺!G29</f>
        <v>79</v>
      </c>
      <c r="F7" s="49">
        <f>范守旺!G30</f>
        <v>94.95</v>
      </c>
      <c r="G7" s="49">
        <f>范守旺!G31</f>
        <v>94.95</v>
      </c>
      <c r="H7" s="51"/>
    </row>
    <row r="8" spans="1:8" ht="32.25" customHeight="1">
      <c r="A8" s="52">
        <v>5</v>
      </c>
      <c r="B8" s="52" t="s">
        <v>13</v>
      </c>
      <c r="C8" s="53">
        <f>范爱雷!G16</f>
        <v>7</v>
      </c>
      <c r="D8" s="54">
        <f>范爱雷!G24</f>
        <v>9.9499999999999993</v>
      </c>
      <c r="E8" s="55">
        <f>范爱雷!G31</f>
        <v>79</v>
      </c>
      <c r="F8" s="55">
        <f>范爱雷!G32</f>
        <v>95.95</v>
      </c>
      <c r="G8" s="53">
        <f>范爱雷!G33</f>
        <v>95.95</v>
      </c>
    </row>
    <row r="9" spans="1:8" ht="32.25" customHeight="1">
      <c r="A9" s="52">
        <v>6</v>
      </c>
      <c r="B9" s="52" t="s">
        <v>14</v>
      </c>
      <c r="C9" s="55">
        <f>王健!G16</f>
        <v>8</v>
      </c>
      <c r="D9" s="55">
        <f>王健!G24</f>
        <v>9.9499999999999993</v>
      </c>
      <c r="E9" s="55">
        <f>王健!G31</f>
        <v>79</v>
      </c>
      <c r="F9" s="55">
        <f>王健!G32</f>
        <v>96.95</v>
      </c>
      <c r="G9" s="53">
        <f>王健!G33</f>
        <v>96.95</v>
      </c>
    </row>
    <row r="10" spans="1:8" ht="32.25" customHeight="1">
      <c r="A10" s="52">
        <v>7</v>
      </c>
      <c r="B10" s="52" t="s">
        <v>15</v>
      </c>
      <c r="C10" s="55">
        <f>刘俊杰!G16</f>
        <v>7</v>
      </c>
      <c r="D10" s="55">
        <f>刘俊杰!G24</f>
        <v>9.9666666666666668</v>
      </c>
      <c r="E10" s="56">
        <f>刘俊杰!G32</f>
        <v>78.666666666666671</v>
      </c>
      <c r="F10" s="56">
        <f>刘俊杰!G33</f>
        <v>95.63333333333334</v>
      </c>
      <c r="G10" s="53">
        <f>刘俊杰!G34</f>
        <v>95.63333333333334</v>
      </c>
      <c r="H10" s="51"/>
    </row>
    <row r="11" spans="1:8" ht="32.25" customHeight="1">
      <c r="A11" s="68" t="s">
        <v>16</v>
      </c>
      <c r="B11" s="68"/>
      <c r="C11" s="68"/>
      <c r="D11" s="68"/>
      <c r="E11" s="68"/>
      <c r="F11" s="68"/>
      <c r="G11" s="68"/>
    </row>
    <row r="756" spans="6:6">
      <c r="F756" s="57" t="s">
        <v>17</v>
      </c>
    </row>
  </sheetData>
  <mergeCells count="3">
    <mergeCell ref="A1:G1"/>
    <mergeCell ref="A2:G2"/>
    <mergeCell ref="A11:G11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31" sqref="E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7"/>
    </row>
    <row r="3" spans="2:3" ht="18.75">
      <c r="B3" s="38"/>
    </row>
    <row r="4" spans="2:3" ht="18.75">
      <c r="B4" s="39" t="s">
        <v>18</v>
      </c>
      <c r="C4">
        <v>1</v>
      </c>
    </row>
    <row r="5" spans="2:3" ht="18.75">
      <c r="B5" s="40" t="s">
        <v>19</v>
      </c>
      <c r="C5">
        <v>1</v>
      </c>
    </row>
    <row r="6" spans="2:3" ht="18.75">
      <c r="B6" s="41" t="s">
        <v>20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9" t="s">
        <v>21</v>
      </c>
      <c r="B1" s="69"/>
      <c r="C1" s="69"/>
      <c r="D1" s="69"/>
      <c r="E1" s="69"/>
      <c r="F1" s="69"/>
      <c r="G1" s="69"/>
    </row>
    <row r="2" spans="1:7" ht="25.7" customHeight="1">
      <c r="A2" s="70" t="s">
        <v>22</v>
      </c>
      <c r="B2" s="70"/>
      <c r="C2" s="70"/>
      <c r="D2" s="70"/>
      <c r="E2" s="70"/>
      <c r="F2" s="70"/>
      <c r="G2" s="70"/>
    </row>
    <row r="3" spans="1:7" ht="25.7" customHeight="1">
      <c r="A3" s="71" t="s">
        <v>23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7" ht="25.7" customHeight="1">
      <c r="A6" s="4">
        <v>1</v>
      </c>
      <c r="B6" s="76" t="s">
        <v>27</v>
      </c>
      <c r="C6" s="77"/>
      <c r="D6" s="77"/>
      <c r="E6" s="77"/>
      <c r="F6" s="78"/>
      <c r="G6" s="1">
        <v>1</v>
      </c>
    </row>
    <row r="7" spans="1:7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7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7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7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7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7" ht="25.7" customHeight="1">
      <c r="A12" s="4">
        <v>7</v>
      </c>
      <c r="B12" s="76" t="s">
        <v>33</v>
      </c>
      <c r="C12" s="77"/>
      <c r="D12" s="77"/>
      <c r="E12" s="77"/>
      <c r="F12" s="78"/>
      <c r="G12" s="1">
        <v>0</v>
      </c>
    </row>
    <row r="13" spans="1:7" ht="25.7" customHeight="1">
      <c r="A13" s="4">
        <v>8</v>
      </c>
      <c r="B13" s="76" t="s">
        <v>34</v>
      </c>
      <c r="C13" s="77"/>
      <c r="D13" s="77"/>
      <c r="E13" s="77"/>
      <c r="F13" s="78"/>
      <c r="G13" s="1">
        <v>0</v>
      </c>
    </row>
    <row r="14" spans="1:7" ht="25.7" customHeight="1">
      <c r="A14" s="4">
        <v>9</v>
      </c>
      <c r="B14" s="76" t="s">
        <v>35</v>
      </c>
      <c r="C14" s="77"/>
      <c r="D14" s="77"/>
      <c r="E14" s="77"/>
      <c r="F14" s="78"/>
      <c r="G14" s="1">
        <v>0</v>
      </c>
    </row>
    <row r="15" spans="1:7" ht="25.7" customHeight="1">
      <c r="A15" s="4">
        <v>10</v>
      </c>
      <c r="B15" s="76" t="s">
        <v>36</v>
      </c>
      <c r="C15" s="77"/>
      <c r="D15" s="77"/>
      <c r="E15" s="77"/>
      <c r="F15" s="78"/>
      <c r="G15" s="1">
        <v>0</v>
      </c>
    </row>
    <row r="16" spans="1:7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6</v>
      </c>
    </row>
    <row r="17" spans="1:9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9" ht="28.5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9" ht="25.7" customHeight="1">
      <c r="A19" s="1">
        <v>1</v>
      </c>
      <c r="B19" s="76" t="s">
        <v>43</v>
      </c>
      <c r="C19" s="78"/>
      <c r="D19" s="1">
        <v>2</v>
      </c>
      <c r="E19" s="1">
        <v>1.9</v>
      </c>
      <c r="F19" s="1"/>
      <c r="G19" s="10">
        <f>(D19+E19+F19)/2</f>
        <v>1.95</v>
      </c>
    </row>
    <row r="20" spans="1:9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76" t="s">
        <v>45</v>
      </c>
      <c r="C21" s="78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76" t="s">
        <v>46</v>
      </c>
      <c r="C22" s="78"/>
      <c r="D22" s="1">
        <v>2</v>
      </c>
      <c r="E22" s="1">
        <v>2</v>
      </c>
      <c r="F22" s="1"/>
      <c r="G22" s="10">
        <f t="shared" si="0"/>
        <v>2</v>
      </c>
      <c r="I22" s="21"/>
    </row>
    <row r="23" spans="1:9" ht="28.5" customHeight="1">
      <c r="A23" s="1">
        <v>5</v>
      </c>
      <c r="B23" s="76" t="s">
        <v>47</v>
      </c>
      <c r="C23" s="78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9.9499999999999993</v>
      </c>
    </row>
    <row r="25" spans="1:9" ht="18.75">
      <c r="A25" s="82" t="s">
        <v>48</v>
      </c>
      <c r="B25" s="82"/>
      <c r="C25" s="82"/>
      <c r="D25" s="82"/>
      <c r="E25" s="82"/>
      <c r="F25" s="82"/>
      <c r="G25" s="82"/>
    </row>
    <row r="26" spans="1:9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9" ht="116.45" customHeight="1">
      <c r="A27" s="1">
        <v>1</v>
      </c>
      <c r="B27" s="35" t="s">
        <v>51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31"/>
    </row>
    <row r="28" spans="1:9" ht="47.25" customHeight="1">
      <c r="A28" s="2">
        <v>2</v>
      </c>
      <c r="B28" s="36" t="s">
        <v>52</v>
      </c>
      <c r="C28" s="3">
        <v>15</v>
      </c>
      <c r="D28" s="1">
        <v>15</v>
      </c>
      <c r="E28" s="1">
        <v>15</v>
      </c>
      <c r="F28" s="1"/>
      <c r="G28" s="10">
        <f t="shared" si="1"/>
        <v>15</v>
      </c>
      <c r="I28" s="31"/>
    </row>
    <row r="29" spans="1:9" ht="109.5" customHeight="1">
      <c r="A29" s="1">
        <v>3</v>
      </c>
      <c r="B29" s="36" t="s">
        <v>53</v>
      </c>
      <c r="C29" s="3">
        <v>35</v>
      </c>
      <c r="D29" s="1">
        <v>35</v>
      </c>
      <c r="E29" s="1">
        <v>34</v>
      </c>
      <c r="F29" s="1"/>
      <c r="G29" s="10">
        <f t="shared" si="1"/>
        <v>34.5</v>
      </c>
      <c r="I29" s="31"/>
    </row>
    <row r="30" spans="1:9" ht="33" customHeight="1">
      <c r="A30" s="83" t="s">
        <v>37</v>
      </c>
      <c r="B30" s="83"/>
      <c r="C30" s="83"/>
      <c r="D30" s="83"/>
      <c r="E30" s="83"/>
      <c r="F30" s="83"/>
      <c r="G30" s="30">
        <f>SUM(G27:G29)</f>
        <v>79</v>
      </c>
      <c r="I30" s="31"/>
    </row>
    <row r="31" spans="1:9" ht="25.7" customHeight="1">
      <c r="A31" s="84" t="s">
        <v>7</v>
      </c>
      <c r="B31" s="84"/>
      <c r="C31" s="84"/>
      <c r="D31" s="84"/>
      <c r="E31" s="84"/>
      <c r="F31" s="84"/>
      <c r="G31" s="19">
        <f>G16+G24+G30</f>
        <v>94.95</v>
      </c>
      <c r="I31" s="31"/>
    </row>
    <row r="32" spans="1:9" ht="25.7" customHeight="1">
      <c r="A32" s="85" t="s">
        <v>8</v>
      </c>
      <c r="B32" s="85"/>
      <c r="C32" s="85"/>
      <c r="D32" s="85"/>
      <c r="E32" s="85"/>
      <c r="F32" s="85"/>
      <c r="G32" s="20">
        <f>G31*部门平衡!C6</f>
        <v>94.95</v>
      </c>
    </row>
    <row r="33" spans="1:7" ht="25.7" customHeight="1">
      <c r="A33" s="86" t="s">
        <v>54</v>
      </c>
      <c r="B33" s="86"/>
      <c r="C33" s="86"/>
      <c r="D33" s="86"/>
      <c r="E33" s="86"/>
      <c r="F33" s="86"/>
      <c r="G33" s="86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21</v>
      </c>
      <c r="B1" s="69"/>
      <c r="C1" s="69"/>
      <c r="D1" s="69"/>
      <c r="E1" s="69"/>
      <c r="F1" s="69"/>
      <c r="G1" s="69"/>
    </row>
    <row r="2" spans="1:7" ht="25.7" customHeight="1">
      <c r="A2" s="70" t="s">
        <v>22</v>
      </c>
      <c r="B2" s="70"/>
      <c r="C2" s="70"/>
      <c r="D2" s="70"/>
      <c r="E2" s="70"/>
      <c r="F2" s="70"/>
      <c r="G2" s="70"/>
    </row>
    <row r="3" spans="1:7" ht="25.7" customHeight="1">
      <c r="A3" s="87" t="s">
        <v>55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7" ht="25.7" customHeight="1">
      <c r="A6" s="4">
        <v>1</v>
      </c>
      <c r="B6" s="76" t="s">
        <v>27</v>
      </c>
      <c r="C6" s="77"/>
      <c r="D6" s="77"/>
      <c r="E6" s="77"/>
      <c r="F6" s="78"/>
      <c r="G6" s="1"/>
    </row>
    <row r="7" spans="1:7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7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7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7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7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7" ht="25.7" customHeight="1">
      <c r="A12" s="4">
        <v>7</v>
      </c>
      <c r="B12" s="76" t="s">
        <v>33</v>
      </c>
      <c r="C12" s="77"/>
      <c r="D12" s="77"/>
      <c r="E12" s="77"/>
      <c r="F12" s="78"/>
      <c r="G12" s="1"/>
    </row>
    <row r="13" spans="1:7" ht="25.7" customHeight="1">
      <c r="A13" s="4">
        <v>8</v>
      </c>
      <c r="B13" s="76" t="s">
        <v>34</v>
      </c>
      <c r="C13" s="77"/>
      <c r="D13" s="77"/>
      <c r="E13" s="77"/>
      <c r="F13" s="78"/>
      <c r="G13" s="1"/>
    </row>
    <row r="14" spans="1:7" ht="25.7" customHeight="1">
      <c r="A14" s="4">
        <v>9</v>
      </c>
      <c r="B14" s="76" t="s">
        <v>35</v>
      </c>
      <c r="C14" s="77"/>
      <c r="D14" s="77"/>
      <c r="E14" s="77"/>
      <c r="F14" s="78"/>
      <c r="G14" s="1"/>
    </row>
    <row r="15" spans="1:7" ht="25.7" customHeight="1">
      <c r="A15" s="4">
        <v>10</v>
      </c>
      <c r="B15" s="76" t="s">
        <v>36</v>
      </c>
      <c r="C15" s="77"/>
      <c r="D15" s="77"/>
      <c r="E15" s="77"/>
      <c r="F15" s="78"/>
      <c r="G15" s="1"/>
    </row>
    <row r="16" spans="1:7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5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30.75" customHeight="1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32">
        <v>2</v>
      </c>
      <c r="E19" s="1">
        <v>1.9</v>
      </c>
      <c r="F19" s="25"/>
      <c r="G19" s="10">
        <f>(D19+E19+F19)/2</f>
        <v>1.95</v>
      </c>
    </row>
    <row r="20" spans="1:10" ht="25.7" customHeight="1">
      <c r="A20" s="1">
        <v>2</v>
      </c>
      <c r="B20" s="76" t="s">
        <v>44</v>
      </c>
      <c r="C20" s="78"/>
      <c r="D20" s="32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76" t="s">
        <v>45</v>
      </c>
      <c r="C21" s="78"/>
      <c r="D21" s="32">
        <v>2</v>
      </c>
      <c r="E21" s="1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76" t="s">
        <v>46</v>
      </c>
      <c r="C22" s="78"/>
      <c r="D22" s="32">
        <v>2</v>
      </c>
      <c r="E22" s="1">
        <v>2</v>
      </c>
      <c r="F22" s="25"/>
      <c r="G22" s="10">
        <f t="shared" si="0"/>
        <v>2</v>
      </c>
      <c r="J22" s="34"/>
    </row>
    <row r="23" spans="1:10" ht="30" customHeight="1">
      <c r="A23" s="1">
        <v>5</v>
      </c>
      <c r="B23" s="76" t="s">
        <v>47</v>
      </c>
      <c r="C23" s="78"/>
      <c r="D23" s="32">
        <v>2</v>
      </c>
      <c r="E23" s="1">
        <v>2</v>
      </c>
      <c r="F23" s="25"/>
      <c r="G23" s="10">
        <f t="shared" si="0"/>
        <v>2</v>
      </c>
    </row>
    <row r="24" spans="1:10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9.9499999999999993</v>
      </c>
    </row>
    <row r="25" spans="1:10" ht="18.75" customHeight="1">
      <c r="A25" s="82" t="s">
        <v>56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35.75" customHeight="1">
      <c r="A27" s="1">
        <v>1</v>
      </c>
      <c r="B27" s="66" t="s">
        <v>74</v>
      </c>
      <c r="C27" s="1">
        <v>80</v>
      </c>
      <c r="D27" s="1">
        <v>80</v>
      </c>
      <c r="E27" s="1">
        <v>78</v>
      </c>
      <c r="F27" s="8"/>
      <c r="G27" s="10">
        <f>(D27+E27+F27)/2</f>
        <v>79</v>
      </c>
    </row>
    <row r="28" spans="1:10" ht="25.7" customHeight="1">
      <c r="A28" s="88" t="s">
        <v>37</v>
      </c>
      <c r="B28" s="88"/>
      <c r="C28" s="88"/>
      <c r="D28" s="88"/>
      <c r="E28" s="88"/>
      <c r="F28" s="88"/>
      <c r="G28" s="33">
        <f>SUM(G27:G27)</f>
        <v>79</v>
      </c>
      <c r="I28" s="24"/>
      <c r="J28" s="31"/>
    </row>
    <row r="29" spans="1:10" ht="25.7" customHeight="1">
      <c r="A29" s="84" t="s">
        <v>7</v>
      </c>
      <c r="B29" s="84"/>
      <c r="C29" s="84"/>
      <c r="D29" s="84"/>
      <c r="E29" s="84"/>
      <c r="F29" s="84"/>
      <c r="G29" s="19">
        <f>G28+G24+G16</f>
        <v>93.95</v>
      </c>
    </row>
    <row r="30" spans="1:10" ht="25.7" customHeight="1">
      <c r="A30" s="85" t="s">
        <v>8</v>
      </c>
      <c r="B30" s="85"/>
      <c r="C30" s="85"/>
      <c r="D30" s="85"/>
      <c r="E30" s="85"/>
      <c r="F30" s="85"/>
      <c r="G30" s="20">
        <f>G29*部门平衡!C4</f>
        <v>93.95</v>
      </c>
    </row>
    <row r="31" spans="1:10" ht="25.7" customHeight="1">
      <c r="A31" s="86" t="s">
        <v>54</v>
      </c>
      <c r="B31" s="86"/>
      <c r="C31" s="86"/>
      <c r="D31" s="86"/>
      <c r="E31" s="86"/>
      <c r="F31" s="86"/>
      <c r="G31" s="8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21</v>
      </c>
      <c r="B1" s="69"/>
      <c r="C1" s="69"/>
      <c r="D1" s="69"/>
      <c r="E1" s="69"/>
      <c r="F1" s="69"/>
      <c r="G1" s="69"/>
    </row>
    <row r="2" spans="1:8" ht="25.7" customHeight="1">
      <c r="A2" s="70" t="s">
        <v>22</v>
      </c>
      <c r="B2" s="70"/>
      <c r="C2" s="70"/>
      <c r="D2" s="70"/>
      <c r="E2" s="70"/>
      <c r="F2" s="70"/>
      <c r="G2" s="70"/>
    </row>
    <row r="3" spans="1:8" ht="25.7" customHeight="1">
      <c r="A3" s="71" t="s">
        <v>57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8" ht="25.7" customHeight="1">
      <c r="A6" s="4">
        <v>1</v>
      </c>
      <c r="B6" s="76" t="s">
        <v>27</v>
      </c>
      <c r="C6" s="77"/>
      <c r="D6" s="77"/>
      <c r="E6" s="77"/>
      <c r="F6" s="78"/>
      <c r="G6" s="1">
        <v>0</v>
      </c>
    </row>
    <row r="7" spans="1:8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8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8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8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8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8" ht="25.7" customHeight="1">
      <c r="A12" s="4">
        <v>7</v>
      </c>
      <c r="B12" s="76" t="s">
        <v>33</v>
      </c>
      <c r="C12" s="77"/>
      <c r="D12" s="77"/>
      <c r="E12" s="77"/>
      <c r="F12" s="78"/>
      <c r="G12" s="1"/>
    </row>
    <row r="13" spans="1:8" ht="25.7" customHeight="1">
      <c r="A13" s="4">
        <v>8</v>
      </c>
      <c r="B13" s="76" t="s">
        <v>34</v>
      </c>
      <c r="C13" s="77"/>
      <c r="D13" s="77"/>
      <c r="E13" s="77"/>
      <c r="F13" s="78"/>
      <c r="G13" s="1"/>
    </row>
    <row r="14" spans="1:8" ht="25.7" customHeight="1">
      <c r="A14" s="4">
        <v>9</v>
      </c>
      <c r="B14" s="76" t="s">
        <v>35</v>
      </c>
      <c r="C14" s="77"/>
      <c r="D14" s="77"/>
      <c r="E14" s="77"/>
      <c r="F14" s="78"/>
      <c r="G14" s="1"/>
    </row>
    <row r="15" spans="1:8" ht="25.7" customHeight="1">
      <c r="A15" s="4">
        <v>10</v>
      </c>
      <c r="B15" s="76" t="s">
        <v>36</v>
      </c>
      <c r="C15" s="77"/>
      <c r="D15" s="77"/>
      <c r="E15" s="77"/>
      <c r="F15" s="78"/>
      <c r="G15" s="1"/>
    </row>
    <row r="16" spans="1:8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5</v>
      </c>
      <c r="H16" t="s">
        <v>17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30.75" customHeight="1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1">
        <v>2</v>
      </c>
      <c r="E19" s="1">
        <v>2</v>
      </c>
      <c r="F19" s="25">
        <v>2</v>
      </c>
      <c r="G19" s="10">
        <f>(D19+E19+F19)/3</f>
        <v>2</v>
      </c>
    </row>
    <row r="20" spans="1:10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25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6" t="s">
        <v>45</v>
      </c>
      <c r="C21" s="78"/>
      <c r="D21" s="1">
        <v>2</v>
      </c>
      <c r="E21" s="1">
        <v>1.9</v>
      </c>
      <c r="F21" s="25">
        <v>2</v>
      </c>
      <c r="G21" s="10">
        <f t="shared" si="0"/>
        <v>1.9666666666666668</v>
      </c>
    </row>
    <row r="22" spans="1:10" ht="25.7" customHeight="1">
      <c r="A22" s="1">
        <v>4</v>
      </c>
      <c r="B22" s="76" t="s">
        <v>46</v>
      </c>
      <c r="C22" s="78"/>
      <c r="D22" s="1">
        <v>2</v>
      </c>
      <c r="E22" s="1">
        <v>1.9</v>
      </c>
      <c r="F22" s="25">
        <v>2</v>
      </c>
      <c r="G22" s="10">
        <f t="shared" si="0"/>
        <v>1.9666666666666668</v>
      </c>
      <c r="J22" s="21"/>
    </row>
    <row r="23" spans="1:10" ht="28.5" customHeight="1">
      <c r="A23" s="1">
        <v>5</v>
      </c>
      <c r="B23" s="76" t="s">
        <v>47</v>
      </c>
      <c r="C23" s="78"/>
      <c r="D23" s="1">
        <v>2</v>
      </c>
      <c r="E23" s="1">
        <v>2</v>
      </c>
      <c r="F23" s="25">
        <v>2</v>
      </c>
      <c r="G23" s="10">
        <f t="shared" si="0"/>
        <v>2</v>
      </c>
    </row>
    <row r="24" spans="1:10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9.9333333333333336</v>
      </c>
    </row>
    <row r="25" spans="1:10" ht="25.7" customHeight="1">
      <c r="A25" s="82" t="s">
        <v>48</v>
      </c>
      <c r="B25" s="82"/>
      <c r="C25" s="82"/>
      <c r="D25" s="82"/>
      <c r="E25" s="82"/>
      <c r="F25" s="82"/>
      <c r="G25" s="82"/>
    </row>
    <row r="26" spans="1:10" ht="42.9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70.5" customHeight="1">
      <c r="A27" s="5">
        <v>1</v>
      </c>
      <c r="B27" s="12" t="s">
        <v>58</v>
      </c>
      <c r="C27" s="1">
        <v>30</v>
      </c>
      <c r="D27" s="1">
        <v>30</v>
      </c>
      <c r="E27" s="1">
        <v>29</v>
      </c>
      <c r="F27" s="8">
        <v>30</v>
      </c>
      <c r="G27" s="10">
        <f>(D27+E27+F27)/3</f>
        <v>29.666666666666668</v>
      </c>
    </row>
    <row r="28" spans="1:10" ht="155.25" customHeight="1">
      <c r="A28" s="58">
        <v>2</v>
      </c>
      <c r="B28" s="59" t="s">
        <v>59</v>
      </c>
      <c r="C28" s="60">
        <v>30</v>
      </c>
      <c r="D28" s="60">
        <v>30</v>
      </c>
      <c r="E28" s="60">
        <v>29</v>
      </c>
      <c r="F28" s="61">
        <v>30</v>
      </c>
      <c r="G28" s="10">
        <f t="shared" ref="G28:G29" si="1">(D28+E28+F28)/3</f>
        <v>29.666666666666668</v>
      </c>
    </row>
    <row r="29" spans="1:10" ht="36" customHeight="1">
      <c r="A29" s="12">
        <v>3</v>
      </c>
      <c r="B29" s="12" t="s">
        <v>60</v>
      </c>
      <c r="C29" s="12">
        <v>20</v>
      </c>
      <c r="D29" s="12">
        <v>20</v>
      </c>
      <c r="E29" s="12">
        <v>20</v>
      </c>
      <c r="F29" s="12">
        <v>20</v>
      </c>
      <c r="G29" s="10">
        <f t="shared" si="1"/>
        <v>20</v>
      </c>
    </row>
    <row r="30" spans="1:10" ht="25.7" customHeight="1">
      <c r="A30" s="89" t="s">
        <v>37</v>
      </c>
      <c r="B30" s="89"/>
      <c r="C30" s="89"/>
      <c r="D30" s="89"/>
      <c r="E30" s="89"/>
      <c r="F30" s="90"/>
      <c r="G30" s="64">
        <f>SUM(G27:G29)</f>
        <v>79.333333333333343</v>
      </c>
    </row>
    <row r="31" spans="1:10" ht="25.7" customHeight="1">
      <c r="A31" s="91" t="s">
        <v>7</v>
      </c>
      <c r="B31" s="92"/>
      <c r="C31" s="92"/>
      <c r="D31" s="92"/>
      <c r="E31" s="92"/>
      <c r="F31" s="93"/>
      <c r="G31" s="19">
        <f>G16+G24+G30</f>
        <v>94.26666666666668</v>
      </c>
    </row>
    <row r="32" spans="1:10" ht="25.7" customHeight="1">
      <c r="A32" s="94" t="s">
        <v>8</v>
      </c>
      <c r="B32" s="95"/>
      <c r="C32" s="95"/>
      <c r="D32" s="95"/>
      <c r="E32" s="95"/>
      <c r="F32" s="96"/>
      <c r="G32" s="20">
        <f>G31*部门平衡!C4</f>
        <v>94.26666666666668</v>
      </c>
    </row>
    <row r="33" spans="1:7" ht="25.7" customHeight="1">
      <c r="A33" s="86" t="s">
        <v>54</v>
      </c>
      <c r="B33" s="86"/>
      <c r="C33" s="86"/>
      <c r="D33" s="86"/>
      <c r="E33" s="86"/>
      <c r="F33" s="86"/>
      <c r="G33" s="86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9" t="s">
        <v>21</v>
      </c>
      <c r="B1" s="69"/>
      <c r="C1" s="69"/>
      <c r="D1" s="69"/>
      <c r="E1" s="69"/>
      <c r="F1" s="69"/>
      <c r="G1" s="69"/>
    </row>
    <row r="2" spans="1:7" ht="25.7" customHeight="1">
      <c r="A2" s="70" t="s">
        <v>22</v>
      </c>
      <c r="B2" s="70"/>
      <c r="C2" s="70"/>
      <c r="D2" s="70"/>
      <c r="E2" s="70"/>
      <c r="F2" s="70"/>
      <c r="G2" s="70"/>
    </row>
    <row r="3" spans="1:7" ht="25.7" customHeight="1">
      <c r="A3" s="71" t="s">
        <v>61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7" ht="25.7" customHeight="1">
      <c r="A6" s="4">
        <v>1</v>
      </c>
      <c r="B6" s="76" t="s">
        <v>27</v>
      </c>
      <c r="C6" s="77"/>
      <c r="D6" s="77"/>
      <c r="E6" s="77"/>
      <c r="F6" s="78"/>
      <c r="G6" s="1">
        <v>1</v>
      </c>
    </row>
    <row r="7" spans="1:7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7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7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7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7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7" ht="25.7" customHeight="1">
      <c r="A12" s="4">
        <v>7</v>
      </c>
      <c r="B12" s="76" t="s">
        <v>33</v>
      </c>
      <c r="C12" s="77"/>
      <c r="D12" s="77"/>
      <c r="E12" s="77"/>
      <c r="F12" s="78"/>
      <c r="G12" s="1"/>
    </row>
    <row r="13" spans="1:7" ht="25.7" customHeight="1">
      <c r="A13" s="4">
        <v>8</v>
      </c>
      <c r="B13" s="76" t="s">
        <v>34</v>
      </c>
      <c r="C13" s="77"/>
      <c r="D13" s="77"/>
      <c r="E13" s="77"/>
      <c r="F13" s="78"/>
      <c r="G13" s="1"/>
    </row>
    <row r="14" spans="1:7" ht="25.7" customHeight="1">
      <c r="A14" s="4">
        <v>9</v>
      </c>
      <c r="B14" s="76" t="s">
        <v>35</v>
      </c>
      <c r="C14" s="77"/>
      <c r="D14" s="77"/>
      <c r="E14" s="77"/>
      <c r="F14" s="78"/>
      <c r="G14" s="1"/>
    </row>
    <row r="15" spans="1:7" ht="25.7" customHeight="1">
      <c r="A15" s="4">
        <v>10</v>
      </c>
      <c r="B15" s="76" t="s">
        <v>36</v>
      </c>
      <c r="C15" s="77"/>
      <c r="D15" s="77"/>
      <c r="E15" s="77"/>
      <c r="F15" s="78"/>
      <c r="G15" s="1"/>
    </row>
    <row r="16" spans="1:7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6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1">
        <v>2</v>
      </c>
      <c r="E19" s="24">
        <v>2</v>
      </c>
      <c r="F19" s="25"/>
      <c r="G19" s="10">
        <f>(D19+E19+F19)/2</f>
        <v>2</v>
      </c>
    </row>
    <row r="20" spans="1:10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25"/>
      <c r="G20" s="10">
        <f t="shared" ref="G20:G23" si="0">(D20+E20+F20)/2</f>
        <v>2</v>
      </c>
    </row>
    <row r="21" spans="1:10" ht="25.7" customHeight="1">
      <c r="A21" s="1">
        <v>3</v>
      </c>
      <c r="B21" s="76" t="s">
        <v>45</v>
      </c>
      <c r="C21" s="78"/>
      <c r="D21" s="1">
        <v>2</v>
      </c>
      <c r="E21" s="24">
        <v>2</v>
      </c>
      <c r="F21" s="25"/>
      <c r="G21" s="10">
        <f t="shared" si="0"/>
        <v>2</v>
      </c>
    </row>
    <row r="22" spans="1:10" ht="25.7" customHeight="1">
      <c r="A22" s="1">
        <v>4</v>
      </c>
      <c r="B22" s="76" t="s">
        <v>46</v>
      </c>
      <c r="C22" s="78"/>
      <c r="D22" s="1">
        <v>2</v>
      </c>
      <c r="E22" s="1">
        <v>1.9</v>
      </c>
      <c r="F22" s="25"/>
      <c r="G22" s="10">
        <f t="shared" si="0"/>
        <v>1.95</v>
      </c>
      <c r="J22" s="21"/>
    </row>
    <row r="23" spans="1:10" ht="28.5" customHeight="1">
      <c r="A23" s="1">
        <v>5</v>
      </c>
      <c r="B23" s="76" t="s">
        <v>47</v>
      </c>
      <c r="C23" s="78"/>
      <c r="D23" s="1">
        <v>2</v>
      </c>
      <c r="E23" s="24">
        <v>2</v>
      </c>
      <c r="F23" s="25"/>
      <c r="G23" s="10">
        <f t="shared" si="0"/>
        <v>2</v>
      </c>
    </row>
    <row r="24" spans="1:10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9.9499999999999993</v>
      </c>
    </row>
    <row r="25" spans="1:10" ht="25.7" customHeight="1">
      <c r="A25" s="97">
        <v>2</v>
      </c>
      <c r="B25" s="97"/>
      <c r="C25" s="97"/>
      <c r="D25" s="97"/>
      <c r="E25" s="97"/>
      <c r="F25" s="97"/>
      <c r="G25" s="97"/>
    </row>
    <row r="26" spans="1:10" ht="29.25" customHeight="1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0" t="s">
        <v>42</v>
      </c>
    </row>
    <row r="27" spans="1:10" ht="114.75" customHeight="1">
      <c r="A27" s="1">
        <v>1</v>
      </c>
      <c r="B27" s="65" t="s">
        <v>76</v>
      </c>
      <c r="C27" s="1">
        <v>40</v>
      </c>
      <c r="D27" s="1">
        <v>40</v>
      </c>
      <c r="E27" s="1">
        <v>39</v>
      </c>
      <c r="F27" s="8"/>
      <c r="G27" s="27">
        <f>(D27+E27+F27)/2</f>
        <v>39.5</v>
      </c>
    </row>
    <row r="28" spans="1:10" ht="261.75" customHeight="1">
      <c r="A28" s="1">
        <v>2</v>
      </c>
      <c r="B28" s="26" t="s">
        <v>75</v>
      </c>
      <c r="C28" s="28">
        <v>40</v>
      </c>
      <c r="D28" s="28">
        <v>40</v>
      </c>
      <c r="E28" s="28">
        <v>39</v>
      </c>
      <c r="F28" s="29"/>
      <c r="G28" s="27">
        <f>(D28+E28+F28)/2</f>
        <v>39.5</v>
      </c>
      <c r="I28" s="24"/>
      <c r="J28" s="31"/>
    </row>
    <row r="29" spans="1:10" ht="25.7" customHeight="1">
      <c r="A29" s="83" t="s">
        <v>37</v>
      </c>
      <c r="B29" s="83"/>
      <c r="C29" s="83"/>
      <c r="D29" s="83"/>
      <c r="E29" s="83"/>
      <c r="F29" s="83"/>
      <c r="G29" s="30">
        <f>SUM(G28:G28:G27)</f>
        <v>79</v>
      </c>
      <c r="I29" s="24"/>
      <c r="J29" s="31"/>
    </row>
    <row r="30" spans="1:10" ht="25.7" customHeight="1">
      <c r="A30" s="84" t="s">
        <v>7</v>
      </c>
      <c r="B30" s="84"/>
      <c r="C30" s="84"/>
      <c r="D30" s="84"/>
      <c r="E30" s="84"/>
      <c r="F30" s="84"/>
      <c r="G30" s="19">
        <f>G29+G24+G16</f>
        <v>94.95</v>
      </c>
    </row>
    <row r="31" spans="1:10" ht="25.7" customHeight="1">
      <c r="A31" s="85" t="s">
        <v>8</v>
      </c>
      <c r="B31" s="85"/>
      <c r="C31" s="85"/>
      <c r="D31" s="85"/>
      <c r="E31" s="85"/>
      <c r="F31" s="85"/>
      <c r="G31" s="20">
        <f>G30*部门平衡!C4</f>
        <v>94.95</v>
      </c>
    </row>
    <row r="32" spans="1:10" ht="25.7" customHeight="1">
      <c r="A32" s="86" t="s">
        <v>54</v>
      </c>
      <c r="B32" s="86"/>
      <c r="C32" s="86"/>
      <c r="D32" s="86"/>
      <c r="E32" s="86"/>
      <c r="F32" s="86"/>
      <c r="G32" s="86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21</v>
      </c>
      <c r="B1" s="69"/>
      <c r="C1" s="69"/>
      <c r="D1" s="69"/>
      <c r="E1" s="69"/>
      <c r="F1" s="69"/>
      <c r="G1" s="69"/>
    </row>
    <row r="2" spans="1:8" ht="25.7" customHeight="1">
      <c r="A2" s="70" t="s">
        <v>62</v>
      </c>
      <c r="B2" s="70"/>
      <c r="C2" s="70"/>
      <c r="D2" s="70"/>
      <c r="E2" s="70"/>
      <c r="F2" s="70"/>
      <c r="G2" s="70"/>
    </row>
    <row r="3" spans="1:8" ht="25.7" customHeight="1">
      <c r="A3" s="71" t="s">
        <v>63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8" ht="25.7" customHeight="1">
      <c r="A6" s="4">
        <v>1</v>
      </c>
      <c r="B6" s="76" t="s">
        <v>27</v>
      </c>
      <c r="C6" s="77"/>
      <c r="D6" s="77"/>
      <c r="E6" s="77"/>
      <c r="F6" s="78"/>
      <c r="G6" s="1">
        <v>1</v>
      </c>
      <c r="H6" s="6"/>
    </row>
    <row r="7" spans="1:8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8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8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8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8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8" ht="25.7" customHeight="1">
      <c r="A12" s="4">
        <v>7</v>
      </c>
      <c r="B12" s="76" t="s">
        <v>33</v>
      </c>
      <c r="C12" s="77"/>
      <c r="D12" s="77"/>
      <c r="E12" s="77"/>
      <c r="F12" s="78"/>
      <c r="G12" s="1">
        <v>1</v>
      </c>
      <c r="H12" s="6"/>
    </row>
    <row r="13" spans="1:8" ht="25.7" customHeight="1">
      <c r="A13" s="4">
        <v>8</v>
      </c>
      <c r="B13" s="76" t="s">
        <v>34</v>
      </c>
      <c r="C13" s="77"/>
      <c r="D13" s="77"/>
      <c r="E13" s="77"/>
      <c r="F13" s="78"/>
      <c r="G13" s="1">
        <v>0</v>
      </c>
    </row>
    <row r="14" spans="1:8" ht="25.7" customHeight="1">
      <c r="A14" s="4">
        <v>9</v>
      </c>
      <c r="B14" s="76" t="s">
        <v>35</v>
      </c>
      <c r="C14" s="77"/>
      <c r="D14" s="77"/>
      <c r="E14" s="77"/>
      <c r="F14" s="78"/>
      <c r="G14" s="1">
        <v>0</v>
      </c>
    </row>
    <row r="15" spans="1:8" ht="25.7" customHeight="1">
      <c r="A15" s="4">
        <v>10</v>
      </c>
      <c r="B15" s="76" t="s">
        <v>36</v>
      </c>
      <c r="C15" s="77"/>
      <c r="D15" s="77"/>
      <c r="E15" s="77"/>
      <c r="F15" s="78"/>
      <c r="G15" s="1">
        <v>0</v>
      </c>
    </row>
    <row r="16" spans="1:8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7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28.5" customHeight="1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1">
        <v>2</v>
      </c>
      <c r="E19" s="1">
        <v>1.9</v>
      </c>
      <c r="F19" s="23"/>
      <c r="G19" s="10">
        <f>(D19+E19+F19)/2</f>
        <v>1.95</v>
      </c>
    </row>
    <row r="20" spans="1:10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76" t="s">
        <v>45</v>
      </c>
      <c r="C21" s="78"/>
      <c r="D21" s="1">
        <v>2</v>
      </c>
      <c r="E21" s="1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76" t="s">
        <v>46</v>
      </c>
      <c r="C22" s="78"/>
      <c r="D22" s="1">
        <v>2</v>
      </c>
      <c r="E22" s="1">
        <v>2</v>
      </c>
      <c r="F22" s="23"/>
      <c r="G22" s="10">
        <f t="shared" si="0"/>
        <v>2</v>
      </c>
      <c r="J22" s="21"/>
    </row>
    <row r="23" spans="1:10" ht="28.5" customHeight="1">
      <c r="A23" s="1">
        <v>5</v>
      </c>
      <c r="B23" s="76" t="s">
        <v>47</v>
      </c>
      <c r="C23" s="78"/>
      <c r="D23" s="1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98" t="s">
        <v>37</v>
      </c>
      <c r="B24" s="83"/>
      <c r="C24" s="83"/>
      <c r="D24" s="83"/>
      <c r="E24" s="83"/>
      <c r="F24" s="83"/>
      <c r="G24" s="11">
        <f>SUM(G19:G23)</f>
        <v>9.9499999999999993</v>
      </c>
    </row>
    <row r="25" spans="1:10" ht="25.7" customHeight="1">
      <c r="A25" s="82" t="s">
        <v>48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71.25">
      <c r="A27" s="1">
        <v>1</v>
      </c>
      <c r="B27" s="62" t="s">
        <v>77</v>
      </c>
      <c r="C27" s="13">
        <v>10</v>
      </c>
      <c r="D27" s="13">
        <v>10</v>
      </c>
      <c r="E27" s="13">
        <v>10</v>
      </c>
      <c r="F27" s="14"/>
      <c r="G27" s="15">
        <f>(D27+E27+F27)/2</f>
        <v>10</v>
      </c>
    </row>
    <row r="28" spans="1:10" ht="41.25">
      <c r="A28" s="1">
        <v>2</v>
      </c>
      <c r="B28" s="63" t="s">
        <v>79</v>
      </c>
      <c r="C28" s="13">
        <v>25</v>
      </c>
      <c r="D28" s="13">
        <v>25</v>
      </c>
      <c r="E28" s="13">
        <v>24</v>
      </c>
      <c r="F28" s="14"/>
      <c r="G28" s="15">
        <f>(D28+E28+F28)/2</f>
        <v>24.5</v>
      </c>
    </row>
    <row r="29" spans="1:10" ht="57">
      <c r="A29" s="1">
        <v>3</v>
      </c>
      <c r="B29" s="63" t="s">
        <v>78</v>
      </c>
      <c r="C29" s="13">
        <v>20</v>
      </c>
      <c r="D29" s="13">
        <v>20</v>
      </c>
      <c r="E29" s="13">
        <v>19</v>
      </c>
      <c r="F29" s="14"/>
      <c r="G29" s="15">
        <f>(D29+E29+F29)/2</f>
        <v>19.5</v>
      </c>
    </row>
    <row r="30" spans="1:10" ht="364.5">
      <c r="A30" s="1">
        <v>4</v>
      </c>
      <c r="B30" s="65" t="s">
        <v>80</v>
      </c>
      <c r="C30" s="13">
        <v>25</v>
      </c>
      <c r="D30" s="13">
        <v>25</v>
      </c>
      <c r="E30" s="13">
        <v>25</v>
      </c>
      <c r="F30" s="14"/>
      <c r="G30" s="15">
        <f>(D30+E30+F30)/2</f>
        <v>25</v>
      </c>
    </row>
    <row r="31" spans="1:10" ht="25.7" customHeight="1">
      <c r="A31" s="83" t="s">
        <v>37</v>
      </c>
      <c r="B31" s="83"/>
      <c r="C31" s="83"/>
      <c r="D31" s="83"/>
      <c r="E31" s="83"/>
      <c r="F31" s="83"/>
      <c r="G31" s="15">
        <f>SUM(G27:G30)</f>
        <v>79</v>
      </c>
    </row>
    <row r="32" spans="1:10" ht="25.7" customHeight="1">
      <c r="A32" s="84" t="s">
        <v>7</v>
      </c>
      <c r="B32" s="84"/>
      <c r="C32" s="84"/>
      <c r="D32" s="84"/>
      <c r="E32" s="84"/>
      <c r="F32" s="84"/>
      <c r="G32" s="19">
        <f>G16+G24+G31</f>
        <v>95.95</v>
      </c>
    </row>
    <row r="33" spans="1:7" ht="25.7" customHeight="1">
      <c r="A33" s="85" t="s">
        <v>8</v>
      </c>
      <c r="B33" s="85"/>
      <c r="C33" s="85"/>
      <c r="D33" s="85"/>
      <c r="E33" s="85"/>
      <c r="F33" s="85"/>
      <c r="G33" s="20">
        <f>G32*部门平衡!C5</f>
        <v>95.95</v>
      </c>
    </row>
    <row r="34" spans="1:7" ht="25.7" customHeight="1">
      <c r="A34" s="86" t="s">
        <v>54</v>
      </c>
      <c r="B34" s="86"/>
      <c r="C34" s="86"/>
      <c r="D34" s="86"/>
      <c r="E34" s="86"/>
      <c r="F34" s="86"/>
      <c r="G34" s="8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21</v>
      </c>
      <c r="B1" s="69"/>
      <c r="C1" s="69"/>
      <c r="D1" s="69"/>
      <c r="E1" s="69"/>
      <c r="F1" s="69"/>
      <c r="G1" s="69"/>
    </row>
    <row r="2" spans="1:8" ht="25.7" customHeight="1">
      <c r="A2" s="70" t="s">
        <v>22</v>
      </c>
      <c r="B2" s="70"/>
      <c r="C2" s="70"/>
      <c r="D2" s="70"/>
      <c r="E2" s="70"/>
      <c r="F2" s="70"/>
      <c r="G2" s="70"/>
    </row>
    <row r="3" spans="1:8" ht="25.7" customHeight="1">
      <c r="A3" s="71" t="s">
        <v>64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8" ht="25.7" customHeight="1">
      <c r="A6" s="4">
        <v>1</v>
      </c>
      <c r="B6" s="76" t="s">
        <v>27</v>
      </c>
      <c r="C6" s="77"/>
      <c r="D6" s="77"/>
      <c r="E6" s="77"/>
      <c r="F6" s="78"/>
      <c r="G6" s="1">
        <v>1</v>
      </c>
      <c r="H6" s="6"/>
    </row>
    <row r="7" spans="1:8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8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8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8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8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8" ht="25.7" customHeight="1">
      <c r="A12" s="4">
        <v>7</v>
      </c>
      <c r="B12" s="76" t="s">
        <v>33</v>
      </c>
      <c r="C12" s="77"/>
      <c r="D12" s="77"/>
      <c r="E12" s="77"/>
      <c r="F12" s="78"/>
      <c r="G12" s="1">
        <v>1</v>
      </c>
    </row>
    <row r="13" spans="1:8" ht="25.7" customHeight="1">
      <c r="A13" s="4">
        <v>8</v>
      </c>
      <c r="B13" s="76" t="s">
        <v>34</v>
      </c>
      <c r="C13" s="77"/>
      <c r="D13" s="77"/>
      <c r="E13" s="77"/>
      <c r="F13" s="78"/>
      <c r="G13" s="1">
        <v>1</v>
      </c>
    </row>
    <row r="14" spans="1:8" ht="25.7" customHeight="1">
      <c r="A14" s="4">
        <v>9</v>
      </c>
      <c r="B14" s="76" t="s">
        <v>35</v>
      </c>
      <c r="C14" s="77"/>
      <c r="D14" s="77"/>
      <c r="E14" s="77"/>
      <c r="F14" s="78"/>
      <c r="G14" s="1">
        <v>0</v>
      </c>
    </row>
    <row r="15" spans="1:8" ht="25.7" customHeight="1">
      <c r="A15" s="4">
        <v>10</v>
      </c>
      <c r="B15" s="76" t="s">
        <v>36</v>
      </c>
      <c r="C15" s="77"/>
      <c r="D15" s="77"/>
      <c r="E15" s="77"/>
      <c r="F15" s="78"/>
      <c r="G15" s="1">
        <v>0</v>
      </c>
    </row>
    <row r="16" spans="1:8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8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1">
        <v>2</v>
      </c>
      <c r="E19" s="1">
        <v>1.9</v>
      </c>
      <c r="F19" s="9"/>
      <c r="G19" s="10">
        <f>(D19+E19+F19)/2</f>
        <v>1.95</v>
      </c>
    </row>
    <row r="20" spans="1:10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76" t="s">
        <v>45</v>
      </c>
      <c r="C21" s="78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76" t="s">
        <v>46</v>
      </c>
      <c r="C22" s="78"/>
      <c r="D22" s="1">
        <v>2</v>
      </c>
      <c r="E22" s="1">
        <v>2</v>
      </c>
      <c r="F22" s="9"/>
      <c r="G22" s="10">
        <f t="shared" si="0"/>
        <v>2</v>
      </c>
      <c r="J22" s="21"/>
    </row>
    <row r="23" spans="1:10" ht="28.5" customHeight="1">
      <c r="A23" s="1">
        <v>5</v>
      </c>
      <c r="B23" s="76" t="s">
        <v>47</v>
      </c>
      <c r="C23" s="78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9.9499999999999993</v>
      </c>
    </row>
    <row r="25" spans="1:10" ht="25.7" customHeight="1">
      <c r="A25" s="82" t="s">
        <v>48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56.25" customHeight="1">
      <c r="A27" s="1">
        <v>1</v>
      </c>
      <c r="B27" s="22" t="s">
        <v>65</v>
      </c>
      <c r="C27" s="1">
        <v>10</v>
      </c>
      <c r="D27" s="1">
        <v>10</v>
      </c>
      <c r="E27" s="13">
        <v>10</v>
      </c>
      <c r="F27" s="14"/>
      <c r="G27" s="15">
        <f>(D27+E27+F27)/2</f>
        <v>10</v>
      </c>
    </row>
    <row r="28" spans="1:10" ht="33.75" customHeight="1">
      <c r="A28" s="1">
        <v>2</v>
      </c>
      <c r="B28" s="22" t="s">
        <v>66</v>
      </c>
      <c r="C28" s="1">
        <v>15</v>
      </c>
      <c r="D28" s="1">
        <v>15</v>
      </c>
      <c r="E28" s="13">
        <v>14</v>
      </c>
      <c r="F28" s="14"/>
      <c r="G28" s="15">
        <f>(D28+E28+F28)/2</f>
        <v>14.5</v>
      </c>
    </row>
    <row r="29" spans="1:10" ht="33.75" customHeight="1">
      <c r="A29" s="1">
        <v>3</v>
      </c>
      <c r="B29" s="22" t="s">
        <v>67</v>
      </c>
      <c r="C29" s="1">
        <v>50</v>
      </c>
      <c r="D29" s="1">
        <v>50</v>
      </c>
      <c r="E29" s="13">
        <v>49</v>
      </c>
      <c r="F29" s="14"/>
      <c r="G29" s="15">
        <f>(D29+E29+F29)/2</f>
        <v>49.5</v>
      </c>
    </row>
    <row r="30" spans="1:10" ht="80.25" customHeight="1">
      <c r="A30" s="2">
        <v>4</v>
      </c>
      <c r="B30" s="22" t="s">
        <v>68</v>
      </c>
      <c r="C30" s="3">
        <v>5</v>
      </c>
      <c r="D30" s="1">
        <v>5</v>
      </c>
      <c r="E30" s="13">
        <v>5</v>
      </c>
      <c r="F30" s="14"/>
      <c r="G30" s="15">
        <f t="shared" ref="G30" si="1">(D30+E30+F30)/2</f>
        <v>5</v>
      </c>
    </row>
    <row r="31" spans="1:10" ht="39.75" customHeight="1">
      <c r="A31" s="83" t="s">
        <v>37</v>
      </c>
      <c r="B31" s="83"/>
      <c r="C31" s="83"/>
      <c r="D31" s="83"/>
      <c r="E31" s="83"/>
      <c r="F31" s="83"/>
      <c r="G31" s="18">
        <f>SUM(G27:G30)</f>
        <v>79</v>
      </c>
    </row>
    <row r="32" spans="1:10" ht="25.7" customHeight="1">
      <c r="A32" s="84" t="s">
        <v>7</v>
      </c>
      <c r="B32" s="84"/>
      <c r="C32" s="84"/>
      <c r="D32" s="84"/>
      <c r="E32" s="84"/>
      <c r="F32" s="84"/>
      <c r="G32" s="19">
        <f>G16+G24+G31</f>
        <v>96.95</v>
      </c>
    </row>
    <row r="33" spans="1:7" ht="25.7" customHeight="1">
      <c r="A33" s="85" t="s">
        <v>8</v>
      </c>
      <c r="B33" s="85"/>
      <c r="C33" s="85"/>
      <c r="D33" s="85"/>
      <c r="E33" s="85"/>
      <c r="F33" s="85"/>
      <c r="G33" s="20">
        <f>G32*部门平衡!C5</f>
        <v>96.95</v>
      </c>
    </row>
    <row r="34" spans="1:7" ht="25.7" customHeight="1">
      <c r="A34" s="86" t="s">
        <v>54</v>
      </c>
      <c r="B34" s="86"/>
      <c r="C34" s="86"/>
      <c r="D34" s="86"/>
      <c r="E34" s="86"/>
      <c r="F34" s="86"/>
      <c r="G34" s="86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9" t="s">
        <v>21</v>
      </c>
      <c r="B1" s="69"/>
      <c r="C1" s="69"/>
      <c r="D1" s="69"/>
      <c r="E1" s="69"/>
      <c r="F1" s="69"/>
      <c r="G1" s="69"/>
    </row>
    <row r="2" spans="1:8" ht="25.7" customHeight="1">
      <c r="A2" s="70" t="s">
        <v>22</v>
      </c>
      <c r="B2" s="70"/>
      <c r="C2" s="70"/>
      <c r="D2" s="70"/>
      <c r="E2" s="70"/>
      <c r="F2" s="70"/>
      <c r="G2" s="70"/>
    </row>
    <row r="3" spans="1:8" ht="25.7" customHeight="1">
      <c r="A3" s="71" t="s">
        <v>69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2</v>
      </c>
      <c r="B5" s="73" t="s">
        <v>25</v>
      </c>
      <c r="C5" s="74"/>
      <c r="D5" s="74"/>
      <c r="E5" s="74"/>
      <c r="F5" s="75"/>
      <c r="G5" s="1" t="s">
        <v>26</v>
      </c>
    </row>
    <row r="6" spans="1:8" ht="25.7" customHeight="1">
      <c r="A6" s="4">
        <v>1</v>
      </c>
      <c r="B6" s="76" t="s">
        <v>27</v>
      </c>
      <c r="C6" s="77"/>
      <c r="D6" s="77"/>
      <c r="E6" s="77"/>
      <c r="F6" s="78"/>
      <c r="G6" s="5">
        <v>1</v>
      </c>
      <c r="H6" s="6"/>
    </row>
    <row r="7" spans="1:8" ht="25.7" customHeight="1">
      <c r="A7" s="4">
        <v>2</v>
      </c>
      <c r="B7" s="76" t="s">
        <v>28</v>
      </c>
      <c r="C7" s="77"/>
      <c r="D7" s="77"/>
      <c r="E7" s="77"/>
      <c r="F7" s="78"/>
      <c r="G7" s="1">
        <v>1</v>
      </c>
    </row>
    <row r="8" spans="1:8" ht="25.7" customHeight="1">
      <c r="A8" s="4">
        <v>3</v>
      </c>
      <c r="B8" s="76" t="s">
        <v>29</v>
      </c>
      <c r="C8" s="77"/>
      <c r="D8" s="77"/>
      <c r="E8" s="77"/>
      <c r="F8" s="78"/>
      <c r="G8" s="1">
        <v>1</v>
      </c>
    </row>
    <row r="9" spans="1:8" ht="25.7" customHeight="1">
      <c r="A9" s="4">
        <v>4</v>
      </c>
      <c r="B9" s="76" t="s">
        <v>30</v>
      </c>
      <c r="C9" s="77"/>
      <c r="D9" s="77"/>
      <c r="E9" s="77"/>
      <c r="F9" s="78"/>
      <c r="G9" s="1">
        <v>1</v>
      </c>
    </row>
    <row r="10" spans="1:8" ht="25.7" customHeight="1">
      <c r="A10" s="4">
        <v>5</v>
      </c>
      <c r="B10" s="76" t="s">
        <v>31</v>
      </c>
      <c r="C10" s="77"/>
      <c r="D10" s="77"/>
      <c r="E10" s="77"/>
      <c r="F10" s="78"/>
      <c r="G10" s="1">
        <v>1</v>
      </c>
    </row>
    <row r="11" spans="1:8" ht="25.7" customHeight="1">
      <c r="A11" s="4">
        <v>6</v>
      </c>
      <c r="B11" s="76" t="s">
        <v>32</v>
      </c>
      <c r="C11" s="77"/>
      <c r="D11" s="77"/>
      <c r="E11" s="77"/>
      <c r="F11" s="78"/>
      <c r="G11" s="1">
        <v>1</v>
      </c>
    </row>
    <row r="12" spans="1:8" ht="25.7" customHeight="1">
      <c r="A12" s="4">
        <v>7</v>
      </c>
      <c r="B12" s="76" t="s">
        <v>33</v>
      </c>
      <c r="C12" s="77"/>
      <c r="D12" s="77"/>
      <c r="E12" s="77"/>
      <c r="F12" s="78"/>
      <c r="G12" s="1">
        <v>1</v>
      </c>
    </row>
    <row r="13" spans="1:8" ht="25.7" customHeight="1">
      <c r="A13" s="4">
        <v>8</v>
      </c>
      <c r="B13" s="76" t="s">
        <v>34</v>
      </c>
      <c r="C13" s="77"/>
      <c r="D13" s="77"/>
      <c r="E13" s="77"/>
      <c r="F13" s="78"/>
      <c r="G13" s="1">
        <v>0</v>
      </c>
    </row>
    <row r="14" spans="1:8" ht="25.7" customHeight="1">
      <c r="A14" s="4">
        <v>9</v>
      </c>
      <c r="B14" s="76" t="s">
        <v>35</v>
      </c>
      <c r="C14" s="77"/>
      <c r="D14" s="77"/>
      <c r="E14" s="77"/>
      <c r="F14" s="78"/>
      <c r="G14" s="1">
        <v>0</v>
      </c>
    </row>
    <row r="15" spans="1:8" ht="25.7" customHeight="1">
      <c r="A15" s="4">
        <v>10</v>
      </c>
      <c r="B15" s="76" t="s">
        <v>36</v>
      </c>
      <c r="C15" s="77"/>
      <c r="D15" s="77"/>
      <c r="E15" s="77"/>
      <c r="F15" s="78"/>
      <c r="G15" s="1">
        <v>0</v>
      </c>
    </row>
    <row r="16" spans="1:8" ht="25.7" customHeight="1">
      <c r="A16" s="79" t="s">
        <v>37</v>
      </c>
      <c r="B16" s="80"/>
      <c r="C16" s="80"/>
      <c r="D16" s="80"/>
      <c r="E16" s="80"/>
      <c r="F16" s="81"/>
      <c r="G16" s="7">
        <f>SUM(G6:G15)</f>
        <v>7</v>
      </c>
    </row>
    <row r="17" spans="1:10" ht="25.7" customHeight="1">
      <c r="A17" s="82" t="s">
        <v>38</v>
      </c>
      <c r="B17" s="82"/>
      <c r="C17" s="82"/>
      <c r="D17" s="82"/>
      <c r="E17" s="82"/>
      <c r="F17" s="82"/>
      <c r="G17" s="82"/>
    </row>
    <row r="18" spans="1:10" ht="28.5">
      <c r="A18" s="1" t="s">
        <v>2</v>
      </c>
      <c r="B18" s="73" t="s">
        <v>25</v>
      </c>
      <c r="C18" s="75"/>
      <c r="D18" s="1" t="s">
        <v>39</v>
      </c>
      <c r="E18" s="1" t="s">
        <v>40</v>
      </c>
      <c r="F18" s="8" t="s">
        <v>41</v>
      </c>
      <c r="G18" s="1" t="s">
        <v>42</v>
      </c>
    </row>
    <row r="19" spans="1:10" ht="25.7" customHeight="1">
      <c r="A19" s="1">
        <v>1</v>
      </c>
      <c r="B19" s="76" t="s">
        <v>43</v>
      </c>
      <c r="C19" s="78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76" t="s">
        <v>44</v>
      </c>
      <c r="C20" s="78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76" t="s">
        <v>45</v>
      </c>
      <c r="C21" s="78"/>
      <c r="D21" s="1">
        <v>2</v>
      </c>
      <c r="E21" s="1">
        <v>2</v>
      </c>
      <c r="F21" s="9">
        <v>1.9</v>
      </c>
      <c r="G21" s="10">
        <f t="shared" si="0"/>
        <v>1.9666666666666668</v>
      </c>
    </row>
    <row r="22" spans="1:10" ht="25.7" customHeight="1">
      <c r="A22" s="1">
        <v>4</v>
      </c>
      <c r="B22" s="76" t="s">
        <v>46</v>
      </c>
      <c r="C22" s="78"/>
      <c r="D22" s="1">
        <v>2</v>
      </c>
      <c r="E22" s="1">
        <v>2</v>
      </c>
      <c r="F22" s="9">
        <v>2</v>
      </c>
      <c r="G22" s="10">
        <f t="shared" si="0"/>
        <v>2</v>
      </c>
      <c r="J22" s="21"/>
    </row>
    <row r="23" spans="1:10" ht="28.5" customHeight="1">
      <c r="A23" s="1">
        <v>5</v>
      </c>
      <c r="B23" s="76" t="s">
        <v>47</v>
      </c>
      <c r="C23" s="78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83" t="s">
        <v>37</v>
      </c>
      <c r="B24" s="83"/>
      <c r="C24" s="83"/>
      <c r="D24" s="83"/>
      <c r="E24" s="83"/>
      <c r="F24" s="83"/>
      <c r="G24" s="11">
        <f>SUM(G19:G23)</f>
        <v>9.9666666666666668</v>
      </c>
    </row>
    <row r="25" spans="1:10" ht="25.7" customHeight="1">
      <c r="A25" s="82" t="s">
        <v>48</v>
      </c>
      <c r="B25" s="82"/>
      <c r="C25" s="82"/>
      <c r="D25" s="82"/>
      <c r="E25" s="82"/>
      <c r="F25" s="82"/>
      <c r="G25" s="82"/>
    </row>
    <row r="26" spans="1:10" ht="28.5">
      <c r="A26" s="1" t="s">
        <v>2</v>
      </c>
      <c r="B26" s="1" t="s">
        <v>49</v>
      </c>
      <c r="C26" s="1" t="s">
        <v>50</v>
      </c>
      <c r="D26" s="1" t="s">
        <v>39</v>
      </c>
      <c r="E26" s="1" t="s">
        <v>40</v>
      </c>
      <c r="F26" s="8" t="s">
        <v>41</v>
      </c>
      <c r="G26" s="1" t="s">
        <v>42</v>
      </c>
    </row>
    <row r="27" spans="1:10" ht="57" customHeight="1">
      <c r="A27" s="1">
        <v>1</v>
      </c>
      <c r="B27" s="12" t="s">
        <v>66</v>
      </c>
      <c r="C27" s="1">
        <v>30</v>
      </c>
      <c r="D27" s="1">
        <v>30</v>
      </c>
      <c r="E27" s="13">
        <v>29</v>
      </c>
      <c r="F27" s="14">
        <v>29</v>
      </c>
      <c r="G27" s="15">
        <f t="shared" ref="G27:G31" si="1">(D27+E27+F27)/3</f>
        <v>29.333333333333332</v>
      </c>
    </row>
    <row r="28" spans="1:10" ht="57" customHeight="1">
      <c r="A28" s="1">
        <v>2</v>
      </c>
      <c r="B28" s="16" t="s">
        <v>70</v>
      </c>
      <c r="C28" s="1">
        <v>15</v>
      </c>
      <c r="D28" s="1">
        <v>15</v>
      </c>
      <c r="E28" s="13">
        <v>15</v>
      </c>
      <c r="F28" s="14">
        <v>14</v>
      </c>
      <c r="G28" s="15">
        <f t="shared" si="1"/>
        <v>14.666666666666666</v>
      </c>
    </row>
    <row r="29" spans="1:10" ht="57" customHeight="1">
      <c r="A29" s="1">
        <v>3</v>
      </c>
      <c r="B29" s="12" t="s">
        <v>71</v>
      </c>
      <c r="C29" s="1">
        <v>10</v>
      </c>
      <c r="D29" s="1">
        <v>10</v>
      </c>
      <c r="E29" s="13">
        <v>10</v>
      </c>
      <c r="F29" s="14">
        <v>10</v>
      </c>
      <c r="G29" s="15">
        <f t="shared" si="1"/>
        <v>10</v>
      </c>
    </row>
    <row r="30" spans="1:10" ht="57" customHeight="1">
      <c r="A30" s="1">
        <v>4</v>
      </c>
      <c r="B30" s="12" t="s">
        <v>72</v>
      </c>
      <c r="C30" s="1">
        <v>20</v>
      </c>
      <c r="D30" s="1">
        <v>20</v>
      </c>
      <c r="E30" s="13">
        <v>20</v>
      </c>
      <c r="F30" s="14">
        <v>19</v>
      </c>
      <c r="G30" s="15">
        <f t="shared" si="1"/>
        <v>19.666666666666668</v>
      </c>
    </row>
    <row r="31" spans="1:10" ht="90" customHeight="1">
      <c r="A31" s="1">
        <v>5</v>
      </c>
      <c r="B31" s="17" t="s">
        <v>73</v>
      </c>
      <c r="C31" s="1">
        <v>5</v>
      </c>
      <c r="D31" s="1">
        <v>5</v>
      </c>
      <c r="E31" s="13">
        <v>5</v>
      </c>
      <c r="F31" s="14">
        <v>5</v>
      </c>
      <c r="G31" s="15">
        <f t="shared" si="1"/>
        <v>5</v>
      </c>
    </row>
    <row r="32" spans="1:10" ht="32.25" customHeight="1">
      <c r="A32" s="83" t="s">
        <v>17</v>
      </c>
      <c r="B32" s="83"/>
      <c r="C32" s="83"/>
      <c r="D32" s="83"/>
      <c r="E32" s="83"/>
      <c r="F32" s="83"/>
      <c r="G32" s="18">
        <f>SUM(G27:G31)</f>
        <v>78.666666666666671</v>
      </c>
    </row>
    <row r="33" spans="1:7" ht="25.7" customHeight="1">
      <c r="A33" s="84" t="s">
        <v>7</v>
      </c>
      <c r="B33" s="84"/>
      <c r="C33" s="84"/>
      <c r="D33" s="84"/>
      <c r="E33" s="84"/>
      <c r="F33" s="84"/>
      <c r="G33" s="19">
        <f>G16+G24+G32</f>
        <v>95.63333333333334</v>
      </c>
    </row>
    <row r="34" spans="1:7" ht="25.7" customHeight="1">
      <c r="A34" s="85" t="s">
        <v>8</v>
      </c>
      <c r="B34" s="85"/>
      <c r="C34" s="85"/>
      <c r="D34" s="85"/>
      <c r="E34" s="85"/>
      <c r="F34" s="85"/>
      <c r="G34" s="20">
        <f>G33*部门平衡!C5</f>
        <v>95.63333333333334</v>
      </c>
    </row>
    <row r="35" spans="1:7" ht="25.7" customHeight="1">
      <c r="A35" s="86" t="s">
        <v>54</v>
      </c>
      <c r="B35" s="86"/>
      <c r="C35" s="86"/>
      <c r="D35" s="86"/>
      <c r="E35" s="86"/>
      <c r="F35" s="86"/>
      <c r="G35" s="86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汇总表</vt:lpstr>
      <vt:lpstr>部门平衡</vt:lpstr>
      <vt:lpstr>朱莎莎</vt:lpstr>
      <vt:lpstr>滕磊</vt:lpstr>
      <vt:lpstr>付小东</vt:lpstr>
      <vt:lpstr>范守旺</vt:lpstr>
      <vt:lpstr>范爱雷</vt:lpstr>
      <vt:lpstr>王健</vt:lpstr>
      <vt:lpstr>刘俊杰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2022-06-02T03:15:37Z</cp:lastPrinted>
  <dcterms:created xsi:type="dcterms:W3CDTF">2014-08-30T00:25:00Z</dcterms:created>
  <dcterms:modified xsi:type="dcterms:W3CDTF">2022-06-02T07:49:01Z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2052-11.1.0.9021</vt:lpwstr>
  </property>
  <property fmtid="{D5CDD505-2E9C-101B-9397-08002B2CF9AE}" pid="4" name="ICV">
    <vt:lpwstr>61CB21B8DDD04695B2CF36A5FD942DDB</vt:lpwstr>
  </property>
</Properties>
</file>