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88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陈单伟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汇总表!$A$1:$G$11</definedName>
    <definedName name="_xlnm.Print_Area" localSheetId="4">钱昌盛!$A$1:$G$32</definedName>
  </definedNames>
  <calcPr calcId="152511"/>
</workbook>
</file>

<file path=xl/calcChain.xml><?xml version="1.0" encoding="utf-8"?>
<calcChain xmlns="http://schemas.openxmlformats.org/spreadsheetml/2006/main">
  <c r="G30" i="39"/>
  <c r="G29"/>
  <c r="G28"/>
  <c r="G27"/>
  <c r="G31" s="1"/>
  <c r="G23"/>
  <c r="G22"/>
  <c r="G21"/>
  <c r="G20"/>
  <c r="G24" s="1"/>
  <c r="G19"/>
  <c r="G16"/>
  <c r="G30" i="35"/>
  <c r="G29"/>
  <c r="G28"/>
  <c r="G27"/>
  <c r="G23"/>
  <c r="G22"/>
  <c r="G21"/>
  <c r="G20"/>
  <c r="G19"/>
  <c r="G16"/>
  <c r="C10" i="16" s="1"/>
  <c r="G30" i="29"/>
  <c r="G29"/>
  <c r="G28"/>
  <c r="G27"/>
  <c r="G31" s="1"/>
  <c r="E9" i="16" s="1"/>
  <c r="G23" i="29"/>
  <c r="G22"/>
  <c r="G21"/>
  <c r="G20"/>
  <c r="G19"/>
  <c r="G16"/>
  <c r="G29" i="26"/>
  <c r="G28"/>
  <c r="G27"/>
  <c r="G23"/>
  <c r="G22"/>
  <c r="G21"/>
  <c r="G20"/>
  <c r="G19"/>
  <c r="G16"/>
  <c r="C8" i="16" s="1"/>
  <c r="G28" i="38"/>
  <c r="G29" s="1"/>
  <c r="G27"/>
  <c r="G23"/>
  <c r="G22"/>
  <c r="G21"/>
  <c r="G20"/>
  <c r="G19"/>
  <c r="G16"/>
  <c r="G28" i="24"/>
  <c r="G29" s="1"/>
  <c r="E6" i="16" s="1"/>
  <c r="G27" i="24"/>
  <c r="G23"/>
  <c r="G22"/>
  <c r="G21"/>
  <c r="G20"/>
  <c r="G19"/>
  <c r="G16"/>
  <c r="G28" i="36"/>
  <c r="G27"/>
  <c r="G23"/>
  <c r="G22"/>
  <c r="G21"/>
  <c r="G20"/>
  <c r="G19"/>
  <c r="G16"/>
  <c r="C5" i="16" s="1"/>
  <c r="G29" i="21"/>
  <c r="G28"/>
  <c r="G27"/>
  <c r="G23"/>
  <c r="G22"/>
  <c r="G21"/>
  <c r="G20"/>
  <c r="G19"/>
  <c r="G16"/>
  <c r="C9" i="16"/>
  <c r="C7"/>
  <c r="C6"/>
  <c r="E5"/>
  <c r="C4"/>
  <c r="G30" i="21" l="1"/>
  <c r="E4" i="16" s="1"/>
  <c r="G24" i="36"/>
  <c r="D5" i="16" s="1"/>
  <c r="G24" i="24"/>
  <c r="G30" s="1"/>
  <c r="G24" i="38"/>
  <c r="D7" i="16" s="1"/>
  <c r="G30" i="26"/>
  <c r="E8" i="16" s="1"/>
  <c r="G24" i="26"/>
  <c r="G24" i="29"/>
  <c r="D9" i="16" s="1"/>
  <c r="G31" i="35"/>
  <c r="E10" i="16" s="1"/>
  <c r="G24" i="35"/>
  <c r="D10" i="16" s="1"/>
  <c r="G32" i="39"/>
  <c r="G33" s="1"/>
  <c r="E7" i="16"/>
  <c r="G24" i="21"/>
  <c r="D4" i="16" s="1"/>
  <c r="G31" i="21" l="1"/>
  <c r="F4" i="16" s="1"/>
  <c r="G29" i="36"/>
  <c r="G30" s="1"/>
  <c r="G5" i="16" s="1"/>
  <c r="D6"/>
  <c r="G30" i="38"/>
  <c r="F7" i="16" s="1"/>
  <c r="G31" i="26"/>
  <c r="F8" i="16" s="1"/>
  <c r="D8"/>
  <c r="G32" i="29"/>
  <c r="G33" s="1"/>
  <c r="G9" i="16" s="1"/>
  <c r="G32" i="35"/>
  <c r="G33" s="1"/>
  <c r="G10" i="16" s="1"/>
  <c r="G32" i="26"/>
  <c r="G8" i="16" s="1"/>
  <c r="G31" i="24"/>
  <c r="G6" i="16" s="1"/>
  <c r="F6"/>
  <c r="G32" i="21" l="1"/>
  <c r="G4" i="16" s="1"/>
  <c r="F5"/>
  <c r="G31" i="38"/>
  <c r="G7" i="16" s="1"/>
  <c r="F9"/>
  <c r="F10"/>
</calcChain>
</file>

<file path=xl/sharedStrings.xml><?xml version="1.0" encoding="utf-8"?>
<sst xmlns="http://schemas.openxmlformats.org/spreadsheetml/2006/main" count="383" uniqueCount="80">
  <si>
    <t>研发中心在职人员KPI考核分数汇总表</t>
  </si>
  <si>
    <t>月份：2月份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</si>
  <si>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</si>
  <si>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</si>
  <si>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</si>
  <si>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</si>
  <si>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</si>
  <si>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</si>
  <si>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</si>
  <si>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</si>
  <si>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</si>
  <si>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</si>
  <si>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</si>
  <si>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</si>
  <si>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</si>
  <si>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</si>
  <si>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</si>
  <si>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</si>
  <si>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</si>
  <si>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</si>
  <si>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</si>
  <si>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</si>
  <si>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</si>
  <si>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</si>
  <si>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</si>
  <si>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</si>
  <si>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</si>
  <si>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</si>
  <si>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</si>
  <si>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</si>
  <si>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</si>
  <si>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</si>
  <si>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</si>
  <si>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</si>
  <si>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</si>
  <si>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</si>
  <si>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</si>
  <si>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</si>
  <si>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</si>
  <si>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</si>
  <si>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</si>
  <si>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</si>
  <si>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</si>
  <si>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</si>
  <si>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</si>
  <si>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</si>
  <si>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</si>
  <si>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</si>
  <si>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</si>
  <si>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</si>
  <si>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</si>
  <si>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</si>
  <si>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</si>
  <si>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归档资料、主磅中文版说明书修改整理、售服单追踪、案件报价及成本整理等，许协理及杨副理临时交派及其他行政事项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</si>
  <si>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</si>
  <si>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</si>
  <si>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</si>
  <si>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>案件整理
E2020075_伊朗Arsam
E2021124_武汉金牌
E2022001_台湾玮祥
E2022003_蓬莱临阁
E2022004_安踏集团
E2022005_浙江万马
E2022006_衡水星程</t>
  </si>
  <si>
    <t xml:space="preserve">部门:机研部   姓名:钱昌盛     职位:PLC工程师   入职时间：2015.4.8                    </t>
  </si>
  <si>
    <t>E2021095_杰上杰
E2021100_湖南口味王
E2021115_浙江葆润
E2021124_武汉金牌
E2022005_浙江万马
R20220302_煮面机系统开发
R20220407_软硬件标准机种优化升级</t>
  </si>
  <si>
    <t>PS220200201_百盈系统
PS220202501_Garware Bestretch
PS220203101_南京飞能
PS220203501_山东玉马
PS220203701_青岛三祥
其它：
1：相关面试
2：与辽宁地恩瑞客户以及第三方技术沟通，相关技术对接问题
3：万马报价，相关资料查看</t>
  </si>
  <si>
    <t xml:space="preserve">部门：机研部    姓名：范守旺   职位：PLC工程师   入职时间：2019.3.25                                    </t>
  </si>
  <si>
    <t>E2021110_余姚振大  E2021113_常州宏杉  E2022001_台湾玮祥  E2021096_河南云瀚  E2021120_伊朗Arsam E2021125_广州协大  E2020037_台湾台裕  E2021095_杰上杰   E2021124_武汉金牌  E2021114_安吉良朋  E2021121_和昌            等案件程序编写</t>
  </si>
  <si>
    <t>PS220200701_杭州以勒PS220201001_河南云瀚PS220201201_常州沃尔核材PS220201901_常州沃尔核材PS220202701_常州沃尔核材PS220202201_江苏朗士达PS220203601_辽宁地恩瑞    等售服处理</t>
  </si>
  <si>
    <t>月份:2月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</si>
  <si>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</si>
  <si>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E2021110_余姚振大</t>
  </si>
  <si>
    <t>E2021080_沃尔核材(常州)
E2021095_杰上杰
E2022001_台湾玮祥</t>
  </si>
  <si>
    <t>NS200008_台裕橡胶MES系统开发 
PS220201501_山东道恩高分子材料股份有限公司
PS220201801_杭州以勒橡塑有限公司
PS220203301_湖南惟楚线缆高分子材料有限公司 
PS220203401_青岛三祥科技股份有限公司</t>
  </si>
  <si>
    <t xml:space="preserve">部门：信研    姓名：王健     职位：软件工程师    入职时间：2015.7.18                   </t>
  </si>
  <si>
    <t>E2021115_浙江葆润</t>
  </si>
  <si>
    <t>NS210008_芜湖凯仁MES系统开发</t>
  </si>
  <si>
    <t>NS200008_台裕橡胶MES系统开发</t>
  </si>
  <si>
    <t>PS220203801_河北中联银杉新材料有限公司
PS220200901_罗孚橡胶（江苏）有限公司</t>
  </si>
  <si>
    <t xml:space="preserve">部门：信研    姓名：刘俊杰     职位：软件工程师    入职时间：2018.3.6                   </t>
  </si>
  <si>
    <t>程序安装及加密狗升级:  E2019101_云南鑫成鹏  E2020047_乾华塑胶 E2020047_乾华塑胶 E2020065_临沂临塑 E2020072_河北禹翔  E2021017_芜湖凯仁 E2021040_浙江欧舍  
E2021115_浙江葆润  
E2021117_武汉金牌 E2021119_苏州亨利 E2021120_伊朗Arsam E2021121_江苏和昌 E2021125_广州协大   
E2021126_中山权锋 E2022001_台湾玮祥</t>
  </si>
  <si>
    <t>E2022005_浙江万马</t>
  </si>
  <si>
    <t>PS220201401_越南赐昌 PS220201601_厦门三龙达 PS220203201_银禧</t>
  </si>
  <si>
    <t>月份：1月</t>
  </si>
  <si>
    <t xml:space="preserve">部门：信研    姓名：陈单伟     职位：软件工程师    入职时间：2021.2.22                   </t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</si>
</sst>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29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b/>
      <sz val="12"/>
      <color indexed="63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i/>
      <sz val="12"/>
      <color indexed="23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sz val="12"/>
      <color indexed="20"/>
      <name val="新細明體"/>
      <family val="1"/>
    </font>
    <font>
      <sz val="12"/>
      <color indexed="6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b/>
      <sz val="12"/>
      <color indexed="9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charset val="136"/>
      <scheme val="minor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3817865535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1"/>
      <c r="C2" s="61"/>
      <c r="D2" s="61"/>
      <c r="E2" s="61"/>
      <c r="F2" s="61"/>
      <c r="G2" s="61"/>
    </row>
    <row r="3" spans="1:8" ht="32.25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5" t="s">
        <v>7</v>
      </c>
      <c r="G3" s="45" t="s">
        <v>8</v>
      </c>
    </row>
    <row r="4" spans="1:8" ht="32.25" customHeight="1">
      <c r="A4" s="46">
        <v>1</v>
      </c>
      <c r="B4" s="47" t="s">
        <v>9</v>
      </c>
      <c r="C4" s="48">
        <f>朱莎莎!G16</f>
        <v>6</v>
      </c>
      <c r="D4" s="48">
        <f>朱莎莎!G24</f>
        <v>9.9499999999999993</v>
      </c>
      <c r="E4" s="48">
        <f>朱莎莎!G30</f>
        <v>79.5</v>
      </c>
      <c r="F4" s="48">
        <f>朱莎莎!G31</f>
        <v>95.45</v>
      </c>
      <c r="G4" s="48">
        <f>朱莎莎!G32</f>
        <v>95.45</v>
      </c>
    </row>
    <row r="5" spans="1:8" ht="32.25" customHeight="1">
      <c r="A5" s="49">
        <v>2</v>
      </c>
      <c r="B5" s="50" t="s">
        <v>10</v>
      </c>
      <c r="C5" s="51">
        <f>滕磊!G16</f>
        <v>8</v>
      </c>
      <c r="D5" s="51">
        <f>滕磊!G24</f>
        <v>9.9</v>
      </c>
      <c r="E5" s="52">
        <f>滕磊!G28</f>
        <v>78.5</v>
      </c>
      <c r="F5" s="52">
        <f>滕磊!G29</f>
        <v>96.4</v>
      </c>
      <c r="G5" s="51">
        <f>滕磊!G30</f>
        <v>96.4</v>
      </c>
    </row>
    <row r="6" spans="1:8" ht="32.25" customHeight="1">
      <c r="A6" s="49">
        <v>3</v>
      </c>
      <c r="B6" s="50" t="s">
        <v>11</v>
      </c>
      <c r="C6" s="51">
        <f>钱昌盛!G16</f>
        <v>8</v>
      </c>
      <c r="D6" s="51">
        <f>钱昌盛!G24</f>
        <v>9.9499999999999993</v>
      </c>
      <c r="E6" s="51">
        <f>钱昌盛!G29</f>
        <v>79</v>
      </c>
      <c r="F6" s="51">
        <f>钱昌盛!G30</f>
        <v>96.95</v>
      </c>
      <c r="G6" s="51">
        <f>钱昌盛!G31</f>
        <v>96.95</v>
      </c>
      <c r="H6" s="53"/>
    </row>
    <row r="7" spans="1:8" ht="32.25" customHeight="1">
      <c r="A7" s="50">
        <v>4</v>
      </c>
      <c r="B7" s="50" t="s">
        <v>12</v>
      </c>
      <c r="C7" s="51">
        <f>范守旺!G16</f>
        <v>6</v>
      </c>
      <c r="D7" s="51">
        <f>范守旺!G24</f>
        <v>9.9666666666666668</v>
      </c>
      <c r="E7" s="51">
        <f>范守旺!G29</f>
        <v>79</v>
      </c>
      <c r="F7" s="51">
        <f>范守旺!G30</f>
        <v>94.966666666666669</v>
      </c>
      <c r="G7" s="51">
        <f>范守旺!G31</f>
        <v>94.966666666666669</v>
      </c>
      <c r="H7" s="53"/>
    </row>
    <row r="8" spans="1:8" ht="32.25" customHeight="1">
      <c r="A8" s="54">
        <v>5</v>
      </c>
      <c r="B8" s="54" t="s">
        <v>13</v>
      </c>
      <c r="C8" s="55">
        <f>范爱雷!G16</f>
        <v>6</v>
      </c>
      <c r="D8" s="56">
        <f>范爱雷!G24</f>
        <v>9.9499999999999993</v>
      </c>
      <c r="E8" s="57">
        <f>范爱雷!G30</f>
        <v>79.5</v>
      </c>
      <c r="F8" s="57">
        <f>范爱雷!G31</f>
        <v>95.45</v>
      </c>
      <c r="G8" s="55">
        <f>范爱雷!G32</f>
        <v>95.45</v>
      </c>
    </row>
    <row r="9" spans="1:8" ht="32.25" customHeight="1">
      <c r="A9" s="54">
        <v>6</v>
      </c>
      <c r="B9" s="54" t="s">
        <v>14</v>
      </c>
      <c r="C9" s="57">
        <f>王健!G16</f>
        <v>6</v>
      </c>
      <c r="D9" s="57">
        <f>王健!G24</f>
        <v>9.9499999999999993</v>
      </c>
      <c r="E9" s="57">
        <f>王健!G31</f>
        <v>79.5</v>
      </c>
      <c r="F9" s="57">
        <f>王健!G32</f>
        <v>95.45</v>
      </c>
      <c r="G9" s="55">
        <f>王健!G33</f>
        <v>95.45</v>
      </c>
    </row>
    <row r="10" spans="1:8" ht="32.25" customHeight="1">
      <c r="A10" s="54">
        <v>7</v>
      </c>
      <c r="B10" s="54" t="s">
        <v>15</v>
      </c>
      <c r="C10" s="57">
        <f>刘俊杰!G16</f>
        <v>6</v>
      </c>
      <c r="D10" s="57">
        <f>刘俊杰!G24</f>
        <v>9.9666666666666668</v>
      </c>
      <c r="E10" s="58">
        <f>刘俊杰!G31</f>
        <v>79</v>
      </c>
      <c r="F10" s="58">
        <f>刘俊杰!G32</f>
        <v>94.966666666666669</v>
      </c>
      <c r="G10" s="55">
        <f>刘俊杰!G33</f>
        <v>94.966666666666669</v>
      </c>
      <c r="H10" s="53"/>
    </row>
    <row r="11" spans="1:8" ht="32.25" customHeight="1">
      <c r="A11" s="61" t="s">
        <v>16</v>
      </c>
      <c r="B11" s="61"/>
      <c r="C11" s="61"/>
      <c r="D11" s="61"/>
      <c r="E11" s="61"/>
      <c r="F11" s="61"/>
      <c r="G11" s="61"/>
    </row>
    <row r="756" spans="6:6">
      <c r="F756" s="59" t="s">
        <v>17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31" sqref="E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9"/>
    </row>
    <row r="3" spans="2:3" ht="18.75">
      <c r="B3" s="40"/>
    </row>
    <row r="4" spans="2:3" ht="18.75">
      <c r="B4" s="41" t="s">
        <v>18</v>
      </c>
      <c r="C4">
        <v>1</v>
      </c>
    </row>
    <row r="5" spans="2:3" ht="18.75">
      <c r="B5" s="42" t="s">
        <v>19</v>
      </c>
      <c r="C5">
        <v>1</v>
      </c>
    </row>
    <row r="6" spans="2:3" ht="18.75">
      <c r="B6" s="43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77" t="s">
        <v>23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7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6</v>
      </c>
    </row>
    <row r="17" spans="1:9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9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9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1"/>
      <c r="G19" s="8">
        <f>(D19+E19+F19)/2</f>
        <v>1.95</v>
      </c>
    </row>
    <row r="20" spans="1:9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9.9499999999999993</v>
      </c>
    </row>
    <row r="25" spans="1:9" ht="18.75">
      <c r="A25" s="68" t="s">
        <v>48</v>
      </c>
      <c r="B25" s="68"/>
      <c r="C25" s="68"/>
      <c r="D25" s="68"/>
      <c r="E25" s="68"/>
      <c r="F25" s="68"/>
      <c r="G25" s="68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9" ht="116.45" customHeight="1">
      <c r="A27" s="1">
        <v>1</v>
      </c>
      <c r="B27" s="38" t="s">
        <v>51</v>
      </c>
      <c r="C27" s="1">
        <v>30</v>
      </c>
      <c r="D27" s="1">
        <v>30</v>
      </c>
      <c r="E27" s="1">
        <v>29</v>
      </c>
      <c r="F27" s="1"/>
      <c r="G27" s="8">
        <f t="shared" ref="G27:G29" si="1">(D27+E27+F27)/2</f>
        <v>29.5</v>
      </c>
      <c r="I27" s="31"/>
    </row>
    <row r="28" spans="1:9" ht="47.25" customHeight="1">
      <c r="A28" s="2">
        <v>2</v>
      </c>
      <c r="B28" s="32" t="s">
        <v>52</v>
      </c>
      <c r="C28" s="3">
        <v>25</v>
      </c>
      <c r="D28" s="1">
        <v>25</v>
      </c>
      <c r="E28" s="1">
        <v>25</v>
      </c>
      <c r="F28" s="1"/>
      <c r="G28" s="8">
        <f t="shared" si="1"/>
        <v>25</v>
      </c>
      <c r="I28" s="31"/>
    </row>
    <row r="29" spans="1:9" ht="76.5" customHeight="1">
      <c r="A29" s="1">
        <v>3</v>
      </c>
      <c r="B29" s="32" t="s">
        <v>53</v>
      </c>
      <c r="C29" s="3">
        <v>25</v>
      </c>
      <c r="D29" s="1">
        <v>25</v>
      </c>
      <c r="E29" s="1">
        <v>25</v>
      </c>
      <c r="F29" s="1"/>
      <c r="G29" s="8">
        <f t="shared" si="1"/>
        <v>25</v>
      </c>
      <c r="I29" s="31"/>
    </row>
    <row r="30" spans="1:9" ht="33" customHeight="1">
      <c r="A30" s="62" t="s">
        <v>37</v>
      </c>
      <c r="B30" s="62"/>
      <c r="C30" s="62"/>
      <c r="D30" s="62"/>
      <c r="E30" s="62"/>
      <c r="F30" s="62"/>
      <c r="G30" s="30">
        <f>SUM(G27:G29)</f>
        <v>79.5</v>
      </c>
      <c r="I30" s="31"/>
    </row>
    <row r="31" spans="1:9" ht="25.7" customHeight="1">
      <c r="A31" s="63" t="s">
        <v>7</v>
      </c>
      <c r="B31" s="63"/>
      <c r="C31" s="63"/>
      <c r="D31" s="63"/>
      <c r="E31" s="63"/>
      <c r="F31" s="63"/>
      <c r="G31" s="15">
        <f>G16+G24+G30</f>
        <v>95.45</v>
      </c>
      <c r="I31" s="31"/>
    </row>
    <row r="32" spans="1:9" ht="25.7" customHeight="1">
      <c r="A32" s="64" t="s">
        <v>8</v>
      </c>
      <c r="B32" s="64"/>
      <c r="C32" s="64"/>
      <c r="D32" s="64"/>
      <c r="E32" s="64"/>
      <c r="F32" s="64"/>
      <c r="G32" s="16">
        <f>G31*部门平衡!C6</f>
        <v>95.45</v>
      </c>
    </row>
    <row r="33" spans="1:7" ht="25.7" customHeight="1">
      <c r="A33" s="65" t="s">
        <v>54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81" t="s">
        <v>55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1</v>
      </c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1</v>
      </c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/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/>
    </row>
    <row r="16" spans="1:7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8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34">
        <v>2</v>
      </c>
      <c r="E19" s="1">
        <v>1.9</v>
      </c>
      <c r="F19" s="25"/>
      <c r="G19" s="8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34">
        <v>2</v>
      </c>
      <c r="E20" s="1">
        <v>2</v>
      </c>
      <c r="F20" s="25"/>
      <c r="G20" s="8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34">
        <v>2</v>
      </c>
      <c r="E21" s="1">
        <v>1.9</v>
      </c>
      <c r="F21" s="25"/>
      <c r="G21" s="8">
        <f t="shared" si="0"/>
        <v>1.95</v>
      </c>
    </row>
    <row r="22" spans="1:10" ht="25.7" customHeight="1">
      <c r="A22" s="1">
        <v>4</v>
      </c>
      <c r="B22" s="66" t="s">
        <v>46</v>
      </c>
      <c r="C22" s="67"/>
      <c r="D22" s="34">
        <v>2</v>
      </c>
      <c r="E22" s="1">
        <v>2</v>
      </c>
      <c r="F22" s="25"/>
      <c r="G22" s="8">
        <f t="shared" si="0"/>
        <v>2</v>
      </c>
      <c r="J22" s="37"/>
    </row>
    <row r="23" spans="1:10" ht="30" customHeight="1">
      <c r="A23" s="1">
        <v>5</v>
      </c>
      <c r="B23" s="66" t="s">
        <v>47</v>
      </c>
      <c r="C23" s="67"/>
      <c r="D23" s="34">
        <v>2</v>
      </c>
      <c r="E23" s="1">
        <v>2</v>
      </c>
      <c r="F23" s="25"/>
      <c r="G23" s="8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</v>
      </c>
    </row>
    <row r="25" spans="1:10" ht="18.75" customHeight="1">
      <c r="A25" s="68" t="s">
        <v>56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42.5" customHeight="1">
      <c r="A27" s="1">
        <v>1</v>
      </c>
      <c r="B27" s="35" t="s">
        <v>57</v>
      </c>
      <c r="C27" s="1">
        <v>80</v>
      </c>
      <c r="D27" s="1">
        <v>80</v>
      </c>
      <c r="E27" s="1">
        <v>77</v>
      </c>
      <c r="F27" s="6"/>
      <c r="G27" s="8">
        <f>(D27+E27+F27)/2</f>
        <v>78.5</v>
      </c>
    </row>
    <row r="28" spans="1:10" ht="25.7" customHeight="1">
      <c r="A28" s="80" t="s">
        <v>37</v>
      </c>
      <c r="B28" s="80"/>
      <c r="C28" s="80"/>
      <c r="D28" s="80"/>
      <c r="E28" s="80"/>
      <c r="F28" s="80"/>
      <c r="G28" s="36">
        <f>SUM(G27:G27)</f>
        <v>78.5</v>
      </c>
      <c r="I28" s="24"/>
      <c r="J28" s="31"/>
    </row>
    <row r="29" spans="1:10" ht="25.7" customHeight="1">
      <c r="A29" s="63" t="s">
        <v>7</v>
      </c>
      <c r="B29" s="63"/>
      <c r="C29" s="63"/>
      <c r="D29" s="63"/>
      <c r="E29" s="63"/>
      <c r="F29" s="63"/>
      <c r="G29" s="15">
        <f>G28+G24+G16</f>
        <v>96.4</v>
      </c>
    </row>
    <row r="30" spans="1:10" ht="25.7" customHeight="1">
      <c r="A30" s="64" t="s">
        <v>8</v>
      </c>
      <c r="B30" s="64"/>
      <c r="C30" s="64"/>
      <c r="D30" s="64"/>
      <c r="E30" s="64"/>
      <c r="F30" s="64"/>
      <c r="G30" s="16">
        <f>G29*部门平衡!C4</f>
        <v>96.4</v>
      </c>
    </row>
    <row r="31" spans="1:10" ht="25.7" customHeight="1">
      <c r="A31" s="65" t="s">
        <v>54</v>
      </c>
      <c r="B31" s="65"/>
      <c r="C31" s="65"/>
      <c r="D31" s="65"/>
      <c r="E31" s="65"/>
      <c r="F31" s="65"/>
      <c r="G31" s="65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58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1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1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8</v>
      </c>
      <c r="H16" t="s">
        <v>17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25"/>
      <c r="G19" s="8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5"/>
      <c r="G20" s="8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25"/>
      <c r="G21" s="8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25"/>
      <c r="G22" s="8">
        <f t="shared" si="0"/>
        <v>2</v>
      </c>
      <c r="J22" s="17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25"/>
      <c r="G23" s="8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9.9499999999999993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129" customHeight="1">
      <c r="A27" s="18">
        <v>1</v>
      </c>
      <c r="B27" s="32" t="s">
        <v>59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203.1" customHeight="1">
      <c r="A28" s="18">
        <v>2</v>
      </c>
      <c r="B28" s="33" t="s">
        <v>60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7" customHeight="1">
      <c r="A29" s="69" t="s">
        <v>37</v>
      </c>
      <c r="B29" s="82"/>
      <c r="C29" s="70"/>
      <c r="D29" s="70"/>
      <c r="E29" s="70"/>
      <c r="F29" s="71"/>
      <c r="G29" s="30">
        <f>SUM(G27:G28)</f>
        <v>79</v>
      </c>
    </row>
    <row r="30" spans="1:10" ht="25.7" customHeight="1">
      <c r="A30" s="83" t="s">
        <v>7</v>
      </c>
      <c r="B30" s="84"/>
      <c r="C30" s="84"/>
      <c r="D30" s="84"/>
      <c r="E30" s="84"/>
      <c r="F30" s="85"/>
      <c r="G30" s="15">
        <f>G16+G24+G29</f>
        <v>96.95</v>
      </c>
    </row>
    <row r="31" spans="1:10" ht="25.7" customHeight="1">
      <c r="A31" s="86" t="s">
        <v>8</v>
      </c>
      <c r="B31" s="87"/>
      <c r="C31" s="87"/>
      <c r="D31" s="87"/>
      <c r="E31" s="87"/>
      <c r="F31" s="88"/>
      <c r="G31" s="16">
        <f>G30*部门平衡!C4</f>
        <v>96.95</v>
      </c>
    </row>
    <row r="32" spans="1:10" ht="25.7" customHeight="1">
      <c r="A32" s="65" t="s">
        <v>54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22</v>
      </c>
      <c r="B2" s="76"/>
      <c r="C2" s="76"/>
      <c r="D2" s="76"/>
      <c r="E2" s="76"/>
      <c r="F2" s="76"/>
      <c r="G2" s="76"/>
    </row>
    <row r="3" spans="1:7" ht="25.7" customHeight="1">
      <c r="A3" s="77" t="s">
        <v>61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/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/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/>
    </row>
    <row r="16" spans="1:7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24">
        <v>2</v>
      </c>
      <c r="F19" s="25">
        <v>1.9</v>
      </c>
      <c r="G19" s="8">
        <f>(D19+E23+F19)/3</f>
        <v>1.9666666666666668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5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24">
        <v>2</v>
      </c>
      <c r="F21" s="25">
        <v>2</v>
      </c>
      <c r="G21" s="8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25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24">
        <v>2</v>
      </c>
      <c r="F23" s="25">
        <v>2</v>
      </c>
      <c r="G23" s="8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9.9666666666666668</v>
      </c>
    </row>
    <row r="25" spans="1:10" ht="25.7" customHeight="1">
      <c r="A25" s="89">
        <v>2</v>
      </c>
      <c r="B25" s="89"/>
      <c r="C25" s="89"/>
      <c r="D25" s="89"/>
      <c r="E25" s="89"/>
      <c r="F25" s="89"/>
      <c r="G25" s="89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67.25" customHeight="1">
      <c r="A27" s="1">
        <v>1</v>
      </c>
      <c r="B27" s="26" t="s">
        <v>62</v>
      </c>
      <c r="C27" s="1">
        <v>55</v>
      </c>
      <c r="D27" s="1">
        <v>55</v>
      </c>
      <c r="E27" s="1">
        <v>55</v>
      </c>
      <c r="F27" s="6">
        <v>53</v>
      </c>
      <c r="G27" s="27">
        <f>(D27+E27+F27)/3</f>
        <v>54.333333333333336</v>
      </c>
    </row>
    <row r="28" spans="1:10" ht="119.25" customHeight="1">
      <c r="A28" s="1">
        <v>2</v>
      </c>
      <c r="B28" s="26" t="s">
        <v>63</v>
      </c>
      <c r="C28" s="28">
        <v>25</v>
      </c>
      <c r="D28" s="28">
        <v>25</v>
      </c>
      <c r="E28" s="28">
        <v>24</v>
      </c>
      <c r="F28" s="29">
        <v>25</v>
      </c>
      <c r="G28" s="27">
        <f>(D28+E28+F28)/3</f>
        <v>24.666666666666668</v>
      </c>
      <c r="I28" s="24"/>
      <c r="J28" s="31"/>
    </row>
    <row r="29" spans="1:10" ht="25.7" customHeight="1">
      <c r="A29" s="62" t="s">
        <v>37</v>
      </c>
      <c r="B29" s="62"/>
      <c r="C29" s="62"/>
      <c r="D29" s="62"/>
      <c r="E29" s="62"/>
      <c r="F29" s="62"/>
      <c r="G29" s="30">
        <f>SUM(G28:G28:G27)</f>
        <v>79</v>
      </c>
      <c r="I29" s="24"/>
      <c r="J29" s="31"/>
    </row>
    <row r="30" spans="1:10" ht="25.7" customHeight="1">
      <c r="A30" s="63" t="s">
        <v>7</v>
      </c>
      <c r="B30" s="63"/>
      <c r="C30" s="63"/>
      <c r="D30" s="63"/>
      <c r="E30" s="63"/>
      <c r="F30" s="63"/>
      <c r="G30" s="15">
        <f>G29+G24+G16</f>
        <v>94.966666666666669</v>
      </c>
    </row>
    <row r="31" spans="1:10" ht="25.7" customHeight="1">
      <c r="A31" s="64" t="s">
        <v>8</v>
      </c>
      <c r="B31" s="64"/>
      <c r="C31" s="64"/>
      <c r="D31" s="64"/>
      <c r="E31" s="64"/>
      <c r="F31" s="64"/>
      <c r="G31" s="16">
        <f>G30*部门平衡!C4</f>
        <v>94.966666666666669</v>
      </c>
    </row>
    <row r="32" spans="1:10" ht="25.7" customHeight="1">
      <c r="A32" s="65" t="s">
        <v>54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64</v>
      </c>
      <c r="B2" s="76"/>
      <c r="C2" s="76"/>
      <c r="D2" s="76"/>
      <c r="E2" s="76"/>
      <c r="F2" s="76"/>
      <c r="G2" s="76"/>
    </row>
    <row r="3" spans="1:8" ht="25.7" customHeight="1">
      <c r="A3" s="77" t="s">
        <v>65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  <c r="H6" s="19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  <c r="H12" s="19"/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 customHeight="1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2</v>
      </c>
      <c r="F19" s="22"/>
      <c r="G19" s="8">
        <f>(D19+E19+F19)/2</f>
        <v>2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22"/>
      <c r="G21" s="8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22"/>
      <c r="G22" s="8">
        <f t="shared" si="0"/>
        <v>2</v>
      </c>
      <c r="J22" s="17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1.9</v>
      </c>
      <c r="F23" s="22"/>
      <c r="G23" s="8">
        <f t="shared" si="0"/>
        <v>1.95</v>
      </c>
    </row>
    <row r="24" spans="1:10" ht="25.7" customHeight="1">
      <c r="A24" s="90" t="s">
        <v>37</v>
      </c>
      <c r="B24" s="62"/>
      <c r="C24" s="62"/>
      <c r="D24" s="62"/>
      <c r="E24" s="62"/>
      <c r="F24" s="62"/>
      <c r="G24" s="9">
        <f>SUM(G19:G23)</f>
        <v>9.9499999999999993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33.75" customHeight="1">
      <c r="A27" s="1">
        <v>1</v>
      </c>
      <c r="B27" s="23" t="s">
        <v>66</v>
      </c>
      <c r="C27" s="11">
        <v>30</v>
      </c>
      <c r="D27" s="11">
        <v>30</v>
      </c>
      <c r="E27" s="11">
        <v>29</v>
      </c>
      <c r="F27" s="12"/>
      <c r="G27" s="13">
        <f>(D27+E27+F27)/2</f>
        <v>29.5</v>
      </c>
    </row>
    <row r="28" spans="1:10" ht="42.75">
      <c r="A28" s="1">
        <v>2</v>
      </c>
      <c r="B28" s="23" t="s">
        <v>67</v>
      </c>
      <c r="C28" s="11">
        <v>25</v>
      </c>
      <c r="D28" s="11">
        <v>25</v>
      </c>
      <c r="E28" s="11">
        <v>25</v>
      </c>
      <c r="F28" s="12"/>
      <c r="G28" s="13">
        <f>(D28+E28+F28)/2</f>
        <v>25</v>
      </c>
    </row>
    <row r="29" spans="1:10" ht="142.5">
      <c r="A29" s="1">
        <v>3</v>
      </c>
      <c r="B29" s="23" t="s">
        <v>68</v>
      </c>
      <c r="C29" s="11">
        <v>25</v>
      </c>
      <c r="D29" s="11">
        <v>25</v>
      </c>
      <c r="E29" s="11">
        <v>25</v>
      </c>
      <c r="F29" s="12"/>
      <c r="G29" s="13">
        <f>(D29+E29+F29)/2</f>
        <v>25</v>
      </c>
    </row>
    <row r="30" spans="1:10" ht="25.7" customHeight="1">
      <c r="A30" s="62" t="s">
        <v>37</v>
      </c>
      <c r="B30" s="62"/>
      <c r="C30" s="62"/>
      <c r="D30" s="62"/>
      <c r="E30" s="62"/>
      <c r="F30" s="62"/>
      <c r="G30" s="13">
        <f>SUM(G27:G29)</f>
        <v>79.5</v>
      </c>
    </row>
    <row r="31" spans="1:10" ht="25.7" customHeight="1">
      <c r="A31" s="63" t="s">
        <v>7</v>
      </c>
      <c r="B31" s="63"/>
      <c r="C31" s="63"/>
      <c r="D31" s="63"/>
      <c r="E31" s="63"/>
      <c r="F31" s="63"/>
      <c r="G31" s="15">
        <f>G16+G24+G30</f>
        <v>95.45</v>
      </c>
    </row>
    <row r="32" spans="1:10" ht="25.7" customHeight="1">
      <c r="A32" s="64" t="s">
        <v>8</v>
      </c>
      <c r="B32" s="64"/>
      <c r="C32" s="64"/>
      <c r="D32" s="64"/>
      <c r="E32" s="64"/>
      <c r="F32" s="64"/>
      <c r="G32" s="16">
        <f>G31*部门平衡!C5</f>
        <v>95.45</v>
      </c>
    </row>
    <row r="33" spans="1:7" ht="25.7" customHeight="1">
      <c r="A33" s="65" t="s">
        <v>54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69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">
        <v>1</v>
      </c>
      <c r="H6" s="19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1.9</v>
      </c>
      <c r="F19" s="7"/>
      <c r="G19" s="8">
        <f>(D19+E19+F19)/2</f>
        <v>1.95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9.9499999999999993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33" customHeight="1">
      <c r="A27" s="1">
        <v>1</v>
      </c>
      <c r="B27" s="21" t="s">
        <v>70</v>
      </c>
      <c r="C27" s="1">
        <v>55</v>
      </c>
      <c r="D27" s="1">
        <v>55</v>
      </c>
      <c r="E27" s="11">
        <v>54</v>
      </c>
      <c r="F27" s="12"/>
      <c r="G27" s="13">
        <f>(D27+E27+F27)/2</f>
        <v>54.5</v>
      </c>
    </row>
    <row r="28" spans="1:10" ht="33" customHeight="1">
      <c r="A28" s="1">
        <v>2</v>
      </c>
      <c r="B28" s="21" t="s">
        <v>71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33" customHeight="1">
      <c r="A29" s="1">
        <v>3</v>
      </c>
      <c r="B29" s="21" t="s">
        <v>72</v>
      </c>
      <c r="C29" s="1">
        <v>10</v>
      </c>
      <c r="D29" s="1">
        <v>10</v>
      </c>
      <c r="E29" s="11">
        <v>10</v>
      </c>
      <c r="F29" s="12"/>
      <c r="G29" s="13">
        <f>(D29+E29+F29)/2</f>
        <v>10</v>
      </c>
    </row>
    <row r="30" spans="1:10" ht="72.75" customHeight="1">
      <c r="A30" s="2">
        <v>4</v>
      </c>
      <c r="B30" s="21" t="s">
        <v>73</v>
      </c>
      <c r="C30" s="3">
        <v>5</v>
      </c>
      <c r="D30" s="1">
        <v>5</v>
      </c>
      <c r="E30" s="11">
        <v>5</v>
      </c>
      <c r="F30" s="12"/>
      <c r="G30" s="13">
        <f t="shared" ref="G30" si="1">(D30+E30+F30)/2</f>
        <v>5</v>
      </c>
    </row>
    <row r="31" spans="1:10" ht="39.75" customHeight="1">
      <c r="A31" s="62" t="s">
        <v>37</v>
      </c>
      <c r="B31" s="62"/>
      <c r="C31" s="62"/>
      <c r="D31" s="62"/>
      <c r="E31" s="62"/>
      <c r="F31" s="62"/>
      <c r="G31" s="14">
        <f>SUM(G27:G30)</f>
        <v>79.5</v>
      </c>
    </row>
    <row r="32" spans="1:10" ht="25.7" customHeight="1">
      <c r="A32" s="63" t="s">
        <v>7</v>
      </c>
      <c r="B32" s="63"/>
      <c r="C32" s="63"/>
      <c r="D32" s="63"/>
      <c r="E32" s="63"/>
      <c r="F32" s="63"/>
      <c r="G32" s="15">
        <f>G16+G24+G31</f>
        <v>95.45</v>
      </c>
    </row>
    <row r="33" spans="1:7" ht="25.7" customHeight="1">
      <c r="A33" s="64" t="s">
        <v>8</v>
      </c>
      <c r="B33" s="64"/>
      <c r="C33" s="64"/>
      <c r="D33" s="64"/>
      <c r="E33" s="64"/>
      <c r="F33" s="64"/>
      <c r="G33" s="16">
        <f>G32*部门平衡!C5</f>
        <v>95.45</v>
      </c>
    </row>
    <row r="34" spans="1:7" ht="25.7" customHeight="1">
      <c r="A34" s="65" t="s">
        <v>54</v>
      </c>
      <c r="B34" s="65"/>
      <c r="C34" s="65"/>
      <c r="D34" s="65"/>
      <c r="E34" s="65"/>
      <c r="F34" s="65"/>
      <c r="G34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5" t="s">
        <v>21</v>
      </c>
      <c r="B1" s="75"/>
      <c r="C1" s="75"/>
      <c r="D1" s="75"/>
      <c r="E1" s="75"/>
      <c r="F1" s="75"/>
      <c r="G1" s="75"/>
    </row>
    <row r="2" spans="1:8" ht="25.7" customHeight="1">
      <c r="A2" s="76" t="s">
        <v>22</v>
      </c>
      <c r="B2" s="76"/>
      <c r="C2" s="76"/>
      <c r="D2" s="76"/>
      <c r="E2" s="76"/>
      <c r="F2" s="76"/>
      <c r="G2" s="76"/>
    </row>
    <row r="3" spans="1:8" ht="25.7" customHeight="1">
      <c r="A3" s="77" t="s">
        <v>74</v>
      </c>
      <c r="B3" s="77"/>
      <c r="C3" s="77"/>
      <c r="D3" s="77"/>
      <c r="E3" s="77"/>
      <c r="F3" s="77"/>
      <c r="G3" s="77"/>
    </row>
    <row r="4" spans="1:8" ht="25.7" customHeight="1">
      <c r="A4" s="78" t="s">
        <v>24</v>
      </c>
      <c r="B4" s="78"/>
      <c r="C4" s="78"/>
      <c r="D4" s="78"/>
      <c r="E4" s="78"/>
      <c r="F4" s="78"/>
      <c r="G4" s="78"/>
    </row>
    <row r="5" spans="1:8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8" ht="25.7" customHeight="1">
      <c r="A6" s="4">
        <v>1</v>
      </c>
      <c r="B6" s="66" t="s">
        <v>27</v>
      </c>
      <c r="C6" s="74"/>
      <c r="D6" s="74"/>
      <c r="E6" s="74"/>
      <c r="F6" s="67"/>
      <c r="G6" s="18">
        <v>1</v>
      </c>
      <c r="H6" s="19"/>
    </row>
    <row r="7" spans="1:8" ht="25.7" customHeight="1">
      <c r="A7" s="4">
        <v>2</v>
      </c>
      <c r="B7" s="66" t="s">
        <v>28</v>
      </c>
      <c r="C7" s="74"/>
      <c r="D7" s="74"/>
      <c r="E7" s="74"/>
      <c r="F7" s="67"/>
      <c r="G7" s="1">
        <v>1</v>
      </c>
    </row>
    <row r="8" spans="1:8" ht="25.7" customHeight="1">
      <c r="A8" s="4">
        <v>3</v>
      </c>
      <c r="B8" s="66" t="s">
        <v>29</v>
      </c>
      <c r="C8" s="74"/>
      <c r="D8" s="74"/>
      <c r="E8" s="74"/>
      <c r="F8" s="67"/>
      <c r="G8" s="1">
        <v>1</v>
      </c>
    </row>
    <row r="9" spans="1:8" ht="25.7" customHeight="1">
      <c r="A9" s="4">
        <v>4</v>
      </c>
      <c r="B9" s="66" t="s">
        <v>30</v>
      </c>
      <c r="C9" s="74"/>
      <c r="D9" s="74"/>
      <c r="E9" s="74"/>
      <c r="F9" s="67"/>
      <c r="G9" s="1">
        <v>1</v>
      </c>
    </row>
    <row r="10" spans="1:8" ht="25.7" customHeight="1">
      <c r="A10" s="4">
        <v>5</v>
      </c>
      <c r="B10" s="66" t="s">
        <v>31</v>
      </c>
      <c r="C10" s="74"/>
      <c r="D10" s="74"/>
      <c r="E10" s="74"/>
      <c r="F10" s="67"/>
      <c r="G10" s="1">
        <v>1</v>
      </c>
    </row>
    <row r="11" spans="1:8" ht="25.7" customHeight="1">
      <c r="A11" s="4">
        <v>6</v>
      </c>
      <c r="B11" s="66" t="s">
        <v>32</v>
      </c>
      <c r="C11" s="74"/>
      <c r="D11" s="74"/>
      <c r="E11" s="74"/>
      <c r="F11" s="67"/>
      <c r="G11" s="1">
        <v>1</v>
      </c>
    </row>
    <row r="12" spans="1:8" ht="25.7" customHeight="1">
      <c r="A12" s="4">
        <v>7</v>
      </c>
      <c r="B12" s="66" t="s">
        <v>33</v>
      </c>
      <c r="C12" s="74"/>
      <c r="D12" s="74"/>
      <c r="E12" s="74"/>
      <c r="F12" s="67"/>
      <c r="G12" s="1">
        <v>0</v>
      </c>
    </row>
    <row r="13" spans="1:8" ht="25.7" customHeight="1">
      <c r="A13" s="4">
        <v>8</v>
      </c>
      <c r="B13" s="66" t="s">
        <v>34</v>
      </c>
      <c r="C13" s="74"/>
      <c r="D13" s="74"/>
      <c r="E13" s="74"/>
      <c r="F13" s="67"/>
      <c r="G13" s="1">
        <v>0</v>
      </c>
    </row>
    <row r="14" spans="1:8" ht="25.7" customHeight="1">
      <c r="A14" s="4">
        <v>9</v>
      </c>
      <c r="B14" s="66" t="s">
        <v>35</v>
      </c>
      <c r="C14" s="74"/>
      <c r="D14" s="74"/>
      <c r="E14" s="74"/>
      <c r="F14" s="67"/>
      <c r="G14" s="1">
        <v>0</v>
      </c>
    </row>
    <row r="15" spans="1:8" ht="25.7" customHeight="1">
      <c r="A15" s="4">
        <v>10</v>
      </c>
      <c r="B15" s="66" t="s">
        <v>36</v>
      </c>
      <c r="C15" s="74"/>
      <c r="D15" s="74"/>
      <c r="E15" s="74"/>
      <c r="F15" s="67"/>
      <c r="G15" s="1">
        <v>0</v>
      </c>
    </row>
    <row r="16" spans="1:8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6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>
        <v>2</v>
      </c>
      <c r="E19" s="1">
        <v>2</v>
      </c>
      <c r="F19" s="7">
        <v>1.9</v>
      </c>
      <c r="G19" s="8">
        <f>(D19+E19+F19)/3</f>
        <v>1.9666666666666668</v>
      </c>
    </row>
    <row r="20" spans="1:10" ht="25.7" customHeight="1">
      <c r="A20" s="1">
        <v>2</v>
      </c>
      <c r="B20" s="66" t="s">
        <v>44</v>
      </c>
      <c r="C20" s="67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6" t="s">
        <v>45</v>
      </c>
      <c r="C21" s="67"/>
      <c r="D21" s="1">
        <v>2</v>
      </c>
      <c r="E21" s="1">
        <v>2</v>
      </c>
      <c r="F21" s="7">
        <v>2</v>
      </c>
      <c r="G21" s="8">
        <f t="shared" si="0"/>
        <v>2</v>
      </c>
    </row>
    <row r="22" spans="1:10" ht="25.7" customHeight="1">
      <c r="A22" s="1">
        <v>4</v>
      </c>
      <c r="B22" s="66" t="s">
        <v>46</v>
      </c>
      <c r="C22" s="67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6" t="s">
        <v>47</v>
      </c>
      <c r="C23" s="67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9.9666666666666668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237" customHeight="1">
      <c r="A27" s="1">
        <v>1</v>
      </c>
      <c r="B27" s="10" t="s">
        <v>75</v>
      </c>
      <c r="C27" s="1">
        <v>10</v>
      </c>
      <c r="D27" s="1">
        <v>10</v>
      </c>
      <c r="E27" s="11">
        <v>10</v>
      </c>
      <c r="F27" s="12">
        <v>10</v>
      </c>
      <c r="G27" s="13">
        <f>(D27+E27+F27)/3</f>
        <v>10</v>
      </c>
    </row>
    <row r="28" spans="1:10" ht="29.1" customHeight="1">
      <c r="A28" s="1">
        <v>2</v>
      </c>
      <c r="B28" s="20" t="s">
        <v>76</v>
      </c>
      <c r="C28" s="1">
        <v>15</v>
      </c>
      <c r="D28" s="1">
        <v>15</v>
      </c>
      <c r="E28" s="11">
        <v>15</v>
      </c>
      <c r="F28" s="12">
        <v>14</v>
      </c>
      <c r="G28" s="13">
        <f>(D28+E28+F28)/3</f>
        <v>14.666666666666666</v>
      </c>
    </row>
    <row r="29" spans="1:10" ht="30.95" customHeight="1">
      <c r="A29" s="1">
        <v>3</v>
      </c>
      <c r="B29" s="20" t="s">
        <v>72</v>
      </c>
      <c r="C29" s="1">
        <v>45</v>
      </c>
      <c r="D29" s="1">
        <v>45</v>
      </c>
      <c r="E29" s="11">
        <v>44</v>
      </c>
      <c r="F29" s="12">
        <v>44</v>
      </c>
      <c r="G29" s="13">
        <f>(D29+E29+F29)/3</f>
        <v>44.333333333333336</v>
      </c>
    </row>
    <row r="30" spans="1:10" ht="45" customHeight="1">
      <c r="A30" s="1">
        <v>4</v>
      </c>
      <c r="B30" s="20" t="s">
        <v>77</v>
      </c>
      <c r="C30" s="1">
        <v>10</v>
      </c>
      <c r="D30" s="1">
        <v>10</v>
      </c>
      <c r="E30" s="11">
        <v>10</v>
      </c>
      <c r="F30" s="12">
        <v>10</v>
      </c>
      <c r="G30" s="13">
        <f>(D30+E30+F30)/3</f>
        <v>10</v>
      </c>
    </row>
    <row r="31" spans="1:10" ht="32.25" customHeight="1">
      <c r="A31" s="62" t="s">
        <v>17</v>
      </c>
      <c r="B31" s="62"/>
      <c r="C31" s="62"/>
      <c r="D31" s="62"/>
      <c r="E31" s="62"/>
      <c r="F31" s="62"/>
      <c r="G31" s="14">
        <f>SUM(G27:G30)</f>
        <v>79</v>
      </c>
    </row>
    <row r="32" spans="1:10" ht="25.7" customHeight="1">
      <c r="A32" s="63" t="s">
        <v>7</v>
      </c>
      <c r="B32" s="63"/>
      <c r="C32" s="63"/>
      <c r="D32" s="63"/>
      <c r="E32" s="63"/>
      <c r="F32" s="63"/>
      <c r="G32" s="15">
        <f>G16+G24+G31</f>
        <v>94.966666666666669</v>
      </c>
    </row>
    <row r="33" spans="1:7" ht="25.7" customHeight="1">
      <c r="A33" s="64" t="s">
        <v>8</v>
      </c>
      <c r="B33" s="64"/>
      <c r="C33" s="64"/>
      <c r="D33" s="64"/>
      <c r="E33" s="64"/>
      <c r="F33" s="64"/>
      <c r="G33" s="16">
        <f>G32*部门平衡!C5</f>
        <v>94.966666666666669</v>
      </c>
    </row>
    <row r="34" spans="1:7" ht="25.7" customHeight="1">
      <c r="A34" s="65" t="s">
        <v>54</v>
      </c>
      <c r="B34" s="65"/>
      <c r="C34" s="65"/>
      <c r="D34" s="65"/>
      <c r="E34" s="65"/>
      <c r="F34" s="65"/>
      <c r="G34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H2" sqref="H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5" t="s">
        <v>21</v>
      </c>
      <c r="B1" s="75"/>
      <c r="C1" s="75"/>
      <c r="D1" s="75"/>
      <c r="E1" s="75"/>
      <c r="F1" s="75"/>
      <c r="G1" s="75"/>
    </row>
    <row r="2" spans="1:7" ht="25.7" customHeight="1">
      <c r="A2" s="76" t="s">
        <v>78</v>
      </c>
      <c r="B2" s="76"/>
      <c r="C2" s="76"/>
      <c r="D2" s="76"/>
      <c r="E2" s="76"/>
      <c r="F2" s="76"/>
      <c r="G2" s="76"/>
    </row>
    <row r="3" spans="1:7" ht="25.7" customHeight="1">
      <c r="A3" s="77" t="s">
        <v>79</v>
      </c>
      <c r="B3" s="77"/>
      <c r="C3" s="77"/>
      <c r="D3" s="77"/>
      <c r="E3" s="77"/>
      <c r="F3" s="77"/>
      <c r="G3" s="77"/>
    </row>
    <row r="4" spans="1:7" ht="25.7" customHeight="1">
      <c r="A4" s="78" t="s">
        <v>24</v>
      </c>
      <c r="B4" s="78"/>
      <c r="C4" s="78"/>
      <c r="D4" s="78"/>
      <c r="E4" s="78"/>
      <c r="F4" s="78"/>
      <c r="G4" s="78"/>
    </row>
    <row r="5" spans="1:7" ht="25.7" customHeight="1">
      <c r="A5" s="1" t="s">
        <v>2</v>
      </c>
      <c r="B5" s="72" t="s">
        <v>25</v>
      </c>
      <c r="C5" s="79"/>
      <c r="D5" s="79"/>
      <c r="E5" s="79"/>
      <c r="F5" s="73"/>
      <c r="G5" s="1" t="s">
        <v>26</v>
      </c>
    </row>
    <row r="6" spans="1:7" ht="25.7" customHeight="1">
      <c r="A6" s="4">
        <v>1</v>
      </c>
      <c r="B6" s="66" t="s">
        <v>27</v>
      </c>
      <c r="C6" s="74"/>
      <c r="D6" s="74"/>
      <c r="E6" s="74"/>
      <c r="F6" s="67"/>
      <c r="G6" s="1"/>
    </row>
    <row r="7" spans="1:7" ht="25.7" customHeight="1">
      <c r="A7" s="4">
        <v>2</v>
      </c>
      <c r="B7" s="66" t="s">
        <v>28</v>
      </c>
      <c r="C7" s="74"/>
      <c r="D7" s="74"/>
      <c r="E7" s="74"/>
      <c r="F7" s="67"/>
      <c r="G7" s="1"/>
    </row>
    <row r="8" spans="1:7" ht="25.7" customHeight="1">
      <c r="A8" s="4">
        <v>3</v>
      </c>
      <c r="B8" s="66" t="s">
        <v>29</v>
      </c>
      <c r="C8" s="74"/>
      <c r="D8" s="74"/>
      <c r="E8" s="74"/>
      <c r="F8" s="67"/>
      <c r="G8" s="1"/>
    </row>
    <row r="9" spans="1:7" ht="25.7" customHeight="1">
      <c r="A9" s="4">
        <v>4</v>
      </c>
      <c r="B9" s="66" t="s">
        <v>30</v>
      </c>
      <c r="C9" s="74"/>
      <c r="D9" s="74"/>
      <c r="E9" s="74"/>
      <c r="F9" s="67"/>
      <c r="G9" s="1"/>
    </row>
    <row r="10" spans="1:7" ht="25.7" customHeight="1">
      <c r="A10" s="4">
        <v>5</v>
      </c>
      <c r="B10" s="66" t="s">
        <v>31</v>
      </c>
      <c r="C10" s="74"/>
      <c r="D10" s="74"/>
      <c r="E10" s="74"/>
      <c r="F10" s="67"/>
      <c r="G10" s="1"/>
    </row>
    <row r="11" spans="1:7" ht="25.7" customHeight="1">
      <c r="A11" s="4">
        <v>6</v>
      </c>
      <c r="B11" s="66" t="s">
        <v>32</v>
      </c>
      <c r="C11" s="74"/>
      <c r="D11" s="74"/>
      <c r="E11" s="74"/>
      <c r="F11" s="67"/>
      <c r="G11" s="1"/>
    </row>
    <row r="12" spans="1:7" ht="25.7" customHeight="1">
      <c r="A12" s="4">
        <v>7</v>
      </c>
      <c r="B12" s="66" t="s">
        <v>33</v>
      </c>
      <c r="C12" s="74"/>
      <c r="D12" s="74"/>
      <c r="E12" s="74"/>
      <c r="F12" s="67"/>
      <c r="G12" s="1"/>
    </row>
    <row r="13" spans="1:7" ht="25.7" customHeight="1">
      <c r="A13" s="4">
        <v>8</v>
      </c>
      <c r="B13" s="66" t="s">
        <v>34</v>
      </c>
      <c r="C13" s="74"/>
      <c r="D13" s="74"/>
      <c r="E13" s="74"/>
      <c r="F13" s="67"/>
      <c r="G13" s="1"/>
    </row>
    <row r="14" spans="1:7" ht="25.7" customHeight="1">
      <c r="A14" s="4">
        <v>9</v>
      </c>
      <c r="B14" s="66" t="s">
        <v>35</v>
      </c>
      <c r="C14" s="74"/>
      <c r="D14" s="74"/>
      <c r="E14" s="74"/>
      <c r="F14" s="67"/>
      <c r="G14" s="1"/>
    </row>
    <row r="15" spans="1:7" ht="25.7" customHeight="1">
      <c r="A15" s="4">
        <v>10</v>
      </c>
      <c r="B15" s="66" t="s">
        <v>36</v>
      </c>
      <c r="C15" s="74"/>
      <c r="D15" s="74"/>
      <c r="E15" s="74"/>
      <c r="F15" s="67"/>
      <c r="G15" s="1"/>
    </row>
    <row r="16" spans="1:7" ht="25.7" customHeight="1">
      <c r="A16" s="69" t="s">
        <v>37</v>
      </c>
      <c r="B16" s="70"/>
      <c r="C16" s="70"/>
      <c r="D16" s="70"/>
      <c r="E16" s="70"/>
      <c r="F16" s="71"/>
      <c r="G16" s="5">
        <f>SUM(G6:G15)</f>
        <v>0</v>
      </c>
    </row>
    <row r="17" spans="1:10" ht="25.7" customHeight="1">
      <c r="A17" s="68" t="s">
        <v>38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25</v>
      </c>
      <c r="C18" s="73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6" t="s">
        <v>43</v>
      </c>
      <c r="C19" s="67"/>
      <c r="D19" s="1"/>
      <c r="E19" s="1"/>
      <c r="F19" s="7"/>
      <c r="G19" s="8">
        <f>(D19+E19+F19)/3</f>
        <v>0</v>
      </c>
    </row>
    <row r="20" spans="1:10" ht="25.7" customHeight="1">
      <c r="A20" s="1">
        <v>2</v>
      </c>
      <c r="B20" s="66" t="s">
        <v>44</v>
      </c>
      <c r="C20" s="67"/>
      <c r="D20" s="1"/>
      <c r="E20" s="1"/>
      <c r="F20" s="7"/>
      <c r="G20" s="8">
        <f t="shared" ref="G20:G23" si="0">(D20+E20+F20)/3</f>
        <v>0</v>
      </c>
    </row>
    <row r="21" spans="1:10" ht="25.7" customHeight="1">
      <c r="A21" s="1">
        <v>3</v>
      </c>
      <c r="B21" s="66" t="s">
        <v>45</v>
      </c>
      <c r="C21" s="67"/>
      <c r="D21" s="1"/>
      <c r="E21" s="1"/>
      <c r="F21" s="7"/>
      <c r="G21" s="8">
        <f t="shared" si="0"/>
        <v>0</v>
      </c>
    </row>
    <row r="22" spans="1:10" ht="25.7" customHeight="1">
      <c r="A22" s="1">
        <v>4</v>
      </c>
      <c r="B22" s="66" t="s">
        <v>46</v>
      </c>
      <c r="C22" s="67"/>
      <c r="D22" s="1"/>
      <c r="E22" s="1"/>
      <c r="F22" s="7"/>
      <c r="G22" s="8">
        <f t="shared" si="0"/>
        <v>0</v>
      </c>
      <c r="J22" s="17"/>
    </row>
    <row r="23" spans="1:10" ht="28.5" customHeight="1">
      <c r="A23" s="1">
        <v>5</v>
      </c>
      <c r="B23" s="66" t="s">
        <v>47</v>
      </c>
      <c r="C23" s="67"/>
      <c r="D23" s="1"/>
      <c r="E23" s="1"/>
      <c r="F23" s="7"/>
      <c r="G23" s="8">
        <f t="shared" si="0"/>
        <v>0</v>
      </c>
    </row>
    <row r="24" spans="1:10" ht="25.7" customHeight="1">
      <c r="A24" s="62" t="s">
        <v>37</v>
      </c>
      <c r="B24" s="62"/>
      <c r="C24" s="62"/>
      <c r="D24" s="62"/>
      <c r="E24" s="62"/>
      <c r="F24" s="62"/>
      <c r="G24" s="9">
        <f>SUM(G19:G23)</f>
        <v>0</v>
      </c>
    </row>
    <row r="25" spans="1:10" ht="25.7" customHeight="1">
      <c r="A25" s="68" t="s">
        <v>48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59.25" customHeight="1">
      <c r="A27" s="1">
        <v>1</v>
      </c>
      <c r="B27" s="10"/>
      <c r="C27" s="1"/>
      <c r="D27" s="1"/>
      <c r="E27" s="11"/>
      <c r="F27" s="12"/>
      <c r="G27" s="13">
        <f t="shared" ref="G27:G30" si="1">(D27+E27+F27)/3</f>
        <v>0</v>
      </c>
    </row>
    <row r="28" spans="1:10" ht="59.25" customHeight="1">
      <c r="A28" s="1">
        <v>2</v>
      </c>
      <c r="B28" s="10"/>
      <c r="C28" s="1"/>
      <c r="D28" s="1"/>
      <c r="E28" s="11"/>
      <c r="F28" s="12"/>
      <c r="G28" s="13">
        <f t="shared" si="1"/>
        <v>0</v>
      </c>
    </row>
    <row r="29" spans="1:10" ht="59.25" customHeight="1">
      <c r="A29" s="1">
        <v>3</v>
      </c>
      <c r="B29" s="10"/>
      <c r="C29" s="1"/>
      <c r="D29" s="1"/>
      <c r="E29" s="11"/>
      <c r="F29" s="12"/>
      <c r="G29" s="13">
        <f t="shared" si="1"/>
        <v>0</v>
      </c>
    </row>
    <row r="30" spans="1:10" ht="59.25" customHeight="1">
      <c r="A30" s="2">
        <v>4</v>
      </c>
      <c r="B30" s="10"/>
      <c r="C30" s="3"/>
      <c r="D30" s="1"/>
      <c r="E30" s="11"/>
      <c r="F30" s="12"/>
      <c r="G30" s="13">
        <f t="shared" si="1"/>
        <v>0</v>
      </c>
    </row>
    <row r="31" spans="1:10" ht="32.25" customHeight="1">
      <c r="A31" s="62">
        <v>1</v>
      </c>
      <c r="B31" s="62"/>
      <c r="C31" s="62"/>
      <c r="D31" s="62"/>
      <c r="E31" s="62"/>
      <c r="F31" s="62"/>
      <c r="G31" s="14">
        <f>SUM(G27:G30)</f>
        <v>0</v>
      </c>
    </row>
    <row r="32" spans="1:10" ht="25.7" customHeight="1">
      <c r="A32" s="63" t="s">
        <v>7</v>
      </c>
      <c r="B32" s="63"/>
      <c r="C32" s="63"/>
      <c r="D32" s="63"/>
      <c r="E32" s="63"/>
      <c r="F32" s="63"/>
      <c r="G32" s="15">
        <f>G16+G24+G31</f>
        <v>0</v>
      </c>
    </row>
    <row r="33" spans="1:7" ht="25.7" customHeight="1">
      <c r="A33" s="64" t="s">
        <v>8</v>
      </c>
      <c r="B33" s="64"/>
      <c r="C33" s="64"/>
      <c r="D33" s="64"/>
      <c r="E33" s="64"/>
      <c r="F33" s="64"/>
      <c r="G33" s="16">
        <f>G32*部门平衡!C5</f>
        <v>0</v>
      </c>
    </row>
    <row r="34" spans="1:7" ht="25.7" customHeight="1">
      <c r="A34" s="65" t="s">
        <v>54</v>
      </c>
      <c r="B34" s="65"/>
      <c r="C34" s="65"/>
      <c r="D34" s="65"/>
      <c r="E34" s="65"/>
      <c r="F34" s="65"/>
      <c r="G34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2022-03-05T07:01:31Z</cp:lastPrinted>
  <dcterms:created xsi:type="dcterms:W3CDTF">2014-08-30T00:25:00Z</dcterms:created>
  <dcterms:modified xsi:type="dcterms:W3CDTF">2022-03-05T07:01:35Z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2052-11.1.0.11365</vt:lpwstr>
  </property>
  <property fmtid="{D5CDD505-2E9C-101B-9397-08002B2CF9AE}" pid="4" name="ICV">
    <vt:lpwstr>61CB21B8DDD04695B2CF36A5FD942DDB</vt:lpwstr>
  </property>
</Properties>
</file>