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3785" windowHeight="870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陈单伟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汇总表!$A$1:$G$12</definedName>
    <definedName name="_xlnm.Print_Area" localSheetId="4">钱昌盛!$A$1:$G$32</definedName>
  </definedNames>
  <calcPr calcId="152511"/>
</workbook>
</file>

<file path=xl/calcChain.xml><?xml version="1.0" encoding="utf-8"?>
<calcChain xmlns="http://schemas.openxmlformats.org/spreadsheetml/2006/main">
  <c r="G27" i="36"/>
  <c r="G28" s="1"/>
  <c r="G20"/>
  <c r="G21"/>
  <c r="G22"/>
  <c r="G23"/>
  <c r="G19"/>
  <c r="G29" i="39"/>
  <c r="G28"/>
  <c r="G27"/>
  <c r="G23"/>
  <c r="G22"/>
  <c r="G21"/>
  <c r="G20"/>
  <c r="G19"/>
  <c r="G16"/>
  <c r="G31" i="35"/>
  <c r="G30"/>
  <c r="G29"/>
  <c r="G28"/>
  <c r="G27"/>
  <c r="G23"/>
  <c r="G22"/>
  <c r="G21"/>
  <c r="G20"/>
  <c r="G19"/>
  <c r="G16"/>
  <c r="G29" i="29"/>
  <c r="G28"/>
  <c r="G27"/>
  <c r="G23"/>
  <c r="G22"/>
  <c r="G21"/>
  <c r="G20"/>
  <c r="G19"/>
  <c r="G16"/>
  <c r="G31" i="26"/>
  <c r="G30"/>
  <c r="G29"/>
  <c r="G28"/>
  <c r="G27"/>
  <c r="G23"/>
  <c r="G22"/>
  <c r="G21"/>
  <c r="G20"/>
  <c r="G19"/>
  <c r="G16"/>
  <c r="G28" i="38"/>
  <c r="G27"/>
  <c r="G23"/>
  <c r="G22"/>
  <c r="G21"/>
  <c r="G20"/>
  <c r="G19"/>
  <c r="G16"/>
  <c r="C7" i="16" s="1"/>
  <c r="G28" i="24"/>
  <c r="G27"/>
  <c r="G23"/>
  <c r="G22"/>
  <c r="G21"/>
  <c r="G20"/>
  <c r="G19"/>
  <c r="G16"/>
  <c r="G16" i="36"/>
  <c r="G29" i="21"/>
  <c r="G28"/>
  <c r="G27"/>
  <c r="G23"/>
  <c r="G22"/>
  <c r="G21"/>
  <c r="G20"/>
  <c r="G19"/>
  <c r="G16"/>
  <c r="C4" i="16" s="1"/>
  <c r="C11"/>
  <c r="C10"/>
  <c r="C9"/>
  <c r="C8"/>
  <c r="C6"/>
  <c r="C5"/>
  <c r="G30" i="21" l="1"/>
  <c r="E4" i="16" s="1"/>
  <c r="G24" i="21"/>
  <c r="D4" i="16" s="1"/>
  <c r="G30" i="39"/>
  <c r="E11" i="16" s="1"/>
  <c r="G30" i="29"/>
  <c r="E9" i="16" s="1"/>
  <c r="G24" i="29"/>
  <c r="G32" i="26"/>
  <c r="E8" i="16" s="1"/>
  <c r="G24" i="26"/>
  <c r="G29" i="38"/>
  <c r="E7" i="16" s="1"/>
  <c r="G24" i="38"/>
  <c r="D7" i="16" s="1"/>
  <c r="G24" i="36"/>
  <c r="D5" i="16" s="1"/>
  <c r="G29" i="24"/>
  <c r="E6" i="16" s="1"/>
  <c r="G24" i="24"/>
  <c r="D6" i="16" s="1"/>
  <c r="G32" i="35"/>
  <c r="E10" i="16" s="1"/>
  <c r="G24" i="35"/>
  <c r="G24" i="39"/>
  <c r="D11" i="16" s="1"/>
  <c r="E5"/>
  <c r="G30" i="38"/>
  <c r="F7" i="16" s="1"/>
  <c r="D10"/>
  <c r="G33" i="35"/>
  <c r="G31" i="39"/>
  <c r="G33" i="26"/>
  <c r="D8" i="16"/>
  <c r="D9"/>
  <c r="G31" i="21" l="1"/>
  <c r="F4" i="16" s="1"/>
  <c r="G31" i="29"/>
  <c r="G31" i="38"/>
  <c r="G7" i="16" s="1"/>
  <c r="G29" i="36"/>
  <c r="G30" s="1"/>
  <c r="G5" i="16" s="1"/>
  <c r="G30" i="24"/>
  <c r="G31" s="1"/>
  <c r="G6" i="16" s="1"/>
  <c r="G32" i="39"/>
  <c r="G11" i="16" s="1"/>
  <c r="F11"/>
  <c r="G32" i="29"/>
  <c r="G9" i="16" s="1"/>
  <c r="F9"/>
  <c r="F10"/>
  <c r="G34" i="35"/>
  <c r="G10" i="16" s="1"/>
  <c r="G34" i="26"/>
  <c r="G8" i="16" s="1"/>
  <c r="F8"/>
  <c r="F5"/>
  <c r="G32" i="21" l="1"/>
  <c r="G4" i="16" s="1"/>
  <c r="F6"/>
</calcChain>
</file>

<file path=xl/sharedStrings.xml><?xml version="1.0" encoding="utf-8"?>
<sst xmlns="http://schemas.openxmlformats.org/spreadsheetml/2006/main" count="391" uniqueCount="85">
  <si>
    <t>研发中心在职人员KPI考核分数汇总表</t>
  </si>
  <si>
    <t>月份：12月份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</si>
  <si>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</si>
  <si>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</si>
  <si>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</si>
  <si>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</si>
  <si>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</si>
  <si>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</si>
  <si>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</si>
  <si>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</si>
  <si>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</si>
  <si>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</si>
  <si>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</si>
  <si>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</si>
  <si>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</si>
  <si>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</si>
  <si>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</si>
  <si>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</si>
  <si>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</si>
  <si>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</si>
  <si>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</si>
  <si>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</si>
  <si>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</si>
  <si>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月份：12月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</si>
  <si>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</si>
  <si>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</si>
  <si>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</si>
  <si>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</si>
  <si>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</si>
  <si>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</si>
  <si>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</si>
  <si>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</si>
  <si>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</si>
  <si>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</si>
  <si>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</si>
  <si>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</si>
  <si>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</si>
  <si>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</si>
  <si>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</si>
  <si>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</si>
  <si>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</si>
  <si>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</si>
  <si>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</si>
  <si>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</si>
  <si>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</si>
  <si>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</si>
  <si>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</si>
  <si>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</si>
  <si>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</si>
  <si>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</si>
  <si>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</si>
  <si>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</si>
  <si>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</si>
  <si>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</si>
  <si>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归档资料、主磅微量总成防错材料维护、年终总结及年初计划资料整理、案件报价及成本整理等，许协理及杨副理临时交派及其他行政事项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</si>
  <si>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</si>
  <si>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</si>
  <si>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</si>
  <si>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已接单案件整理 
E2021013_越南赐昌
E2021069_南京聚隆
E2021080_沃尔核材(常州)
E2021101_无锡东材
E2021110_余姚振大
E2021114_安吉良朋
E2021117_武汉金牌 
E2021115_浙江葆润
E2021118_扬中宏为
E2021119_苏州亨利
E2021121_江苏和昌电缆
E2021123_宜兴鸿韵
</t>
  </si>
  <si>
    <t xml:space="preserve">部门:机研部   姓名:钱昌盛     职位:PLC工程师   入职时间：2015.4.8                    </t>
  </si>
  <si>
    <t>PS211201201_中乔PS211202401_浙江万马
PS211203101_芜湖凯仁
PS211203201_安徽微威
PS211203301_百盈
PS211205201_江苏沙钢
PS211206001_淄博顶天
PS211206501_浙江海象
PS211207301_江苏吉顺
PS211207501_湖南口味王
PS211207901_湖南口味王
PS211203801_浙江万马
其他
1：海利得高浓度，相关操作手册编写
2.查看武汉统一所有程序
3.欧姆龙软件安装，ABplc编程软件安装
4.芜湖佳宏，相关密码事情处理
5.相关触摸品牌查找，以及案件讨论
6.开周会议，写相关资料</t>
  </si>
  <si>
    <t xml:space="preserve">部门：机研部    姓名：范守旺   职位：PLC工程师   入职时间：2019.3.25                                    </t>
  </si>
  <si>
    <t>月份:12月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</si>
  <si>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</si>
  <si>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R20210401_永宏版普配塑胶线主磅共管优化</t>
  </si>
  <si>
    <t>R20210705_新型多功能手工磅</t>
  </si>
  <si>
    <t>NS200008_台裕橡胶MES系统开发</t>
  </si>
  <si>
    <r>
      <rPr>
        <sz val="12"/>
        <rFont val="宋体"/>
        <charset val="134"/>
      </rPr>
      <t>E2020032_泗阳卓越
E2021090_</t>
    </r>
    <r>
      <rPr>
        <sz val="12"/>
        <rFont val="宋体"/>
        <charset val="134"/>
      </rPr>
      <t>广东安拓普</t>
    </r>
    <r>
      <rPr>
        <sz val="12"/>
        <rFont val="宋体"/>
        <charset val="134"/>
      </rPr>
      <t xml:space="preserve"> 
E2021115_</t>
    </r>
    <r>
      <rPr>
        <sz val="12"/>
        <rFont val="宋体"/>
        <charset val="134"/>
      </rPr>
      <t>浙江葆润</t>
    </r>
  </si>
  <si>
    <t>PS211200801_金发科技股份有限公司 
PS211201301_上海鲁聚聚合物技术有限公司
PS211201401_爱派客（越南）鞋业有限公司 
PS211201701_越南赐昌
PS211204101_于都大田鞋业有限公司
PS211204401_苏州美昱高分子材料有限公司 
PS211204501_中乔（河南）体育有限公司
PS211204901_DTR ORPORATION 
PS211205101_淄博顶天塑胶有限公司 
PS211206401_菱翔工程塑料（苏州）有限公司
PS211207201_台州环新橡塑科技有限公司 
PS211207401_湖南口味王集团有限责任公司</t>
  </si>
  <si>
    <t xml:space="preserve">部门：信研    姓名：王健     职位：软件工程师    入职时间：2015.7.18                   </t>
  </si>
  <si>
    <t>NS210008_芜湖凯仁MES系统开发</t>
  </si>
  <si>
    <t>E2019070_淮安罗孚、E2020074_芜湖佳宏、E2021101_无锡东材、
PS211200901_衡水铁研、PS211202201_安徽微威、PS211202601_浙江万马、
PS211207101_越南清禄</t>
  </si>
  <si>
    <t xml:space="preserve">部门：信研    姓名：刘俊杰     职位：软件工程师    入职时间：2018.3.6                   </t>
  </si>
  <si>
    <t>E2021070_江西大田  E2021071_江苏馨德 E2021073_印尼SungShin E2021084_河南中乔  
E2021090_广东安拓普 E2021095_杰上杰   E2021096_河南云瀚 E2021101_无锡东材  E2021107_山东道恩 E2021109_CS Rubber</t>
  </si>
  <si>
    <t>PS211200401_青岛冠鼎贸易有限公司        PS211201801_PT Shoetown PS211203601_南京聚隆  PS211203701_ANPE TECHNOLOGY CO.,LTD.   PS211206301_菱翔工程塑料 PS211207701_越南赐昌</t>
  </si>
  <si>
    <t xml:space="preserve">部门：信研    姓名：陈单伟     职位：软件工程师    入职时间：2021.2.22                   </t>
  </si>
  <si>
    <t>E2020037_台湾台裕橡胶
E2020046_广东安拓普
E2021115_浙江葆润
E2021126_中山权锋
R20200501_原料区喂料马达-永宏/三菱/西门子PLC厂牌之软硬件标准化产品
R20210401_永宏版普配塑胶线主磅共管优化</t>
    <phoneticPr fontId="28" type="noConversion"/>
  </si>
  <si>
    <t>2021107_山东道恩       E2021096_河南云瀚         E2021112_浙江帆阳        E2020037_台湾台裕        E2021113_常州宏杉       E2021101_无锡东材       E2021105_上海鲁聚       E2021110_余姚振大       E2021089_苏州克莱伯格    E2021092_江苏勃岑线缆    E2021095_杰上杰         E2021100_湖南口味王     E2020032_泗阳卓越       E2021099_山东玉马       E2021120_伊朗ASRAM       E2021121_江苏和昌电缆       EP2021508_统一         EP2021562_统一等案件程序编写</t>
    <phoneticPr fontId="28" type="noConversion"/>
  </si>
  <si>
    <t>PS211200201_深圳恒都电线PS211200301_浙江海象PS211106802_江苏益帆PS211200501-1_江苏益帆PS211200601_泗阳卓越PS211200701_江苏馨德PS211201001_南通开普乐PS211201101_深圳恒都  PS211201201_中乔体育  PS211201501_爱派克   PS211201901_安徽立信  PS211202001_越南昶勇  PS211202101_山东博拓  PS211203001_深圳恒都电线  PS211204001_瑞好     PS211204201_安徽微威  PS211203101_芜湖凯仁  PS211204301_苏州克莱伯格  PS211204601_中乔体育  PS211204701_济南垄洲  PS211204801_南通开普乐  PS211205301_菱祥     PS211205401_淄博顶天  PS211205501_济南垄洲  PS211205601_淄博顶天  PS211205901_湖南口味王  PS211206201_泗阳卓越  PS211206901_菱祥     PS211207801_三浦售案件处理</t>
    <phoneticPr fontId="28" type="noConversion"/>
  </si>
  <si>
    <t>NS200008_台裕橡胶MES系统开发</t>
    <phoneticPr fontId="30" type="noConversion"/>
  </si>
  <si>
    <t>NS210008_芜湖凯仁MES系统开发</t>
    <phoneticPr fontId="30" type="noConversion"/>
  </si>
  <si>
    <t>R20210702_一拖三扫码入主机防错(无主磅)</t>
    <phoneticPr fontId="30" type="noConversion"/>
  </si>
  <si>
    <t>工程案件：
E2020071_浙江海利得
E2021090_广东安拓普
E2021092_江苏勃岑线缆
E2021096_河南云瀚
E2021107_山东道恩
E2021112_浙江帆阳
E2021120_伊朗Arsam
E2021113_常州宏杉</t>
    <phoneticPr fontId="30" type="noConversion"/>
  </si>
  <si>
    <t>研发案件：
R202102_设备软件与模块优化升级
R20210802_主磅系统数据分析报表</t>
    <phoneticPr fontId="30" type="noConversion"/>
  </si>
  <si>
    <t>售服案件：
PS211200101_江苏馨德高分子材料股份有限公司
PS211200501_江苏益帆高分子材料有限公司
PS211205001_菱翔工程塑料（苏州）有限公司	
PS211204501_中乔（河南）体育有限公司</t>
    <phoneticPr fontId="30" type="noConversion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</si>
</sst>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178" formatCode="0;[Red]0"/>
    <numFmt numFmtId="179" formatCode="0.00_);[Red]\(0.00\)"/>
    <numFmt numFmtId="180" formatCode="0.0_ "/>
    <numFmt numFmtId="181" formatCode="#,##0.00_ "/>
  </numFmts>
  <fonts count="32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b/>
      <sz val="18"/>
      <color indexed="56"/>
      <name val="新細明體"/>
      <family val="1"/>
    </font>
    <font>
      <sz val="12"/>
      <color indexed="52"/>
      <name val="新細明體"/>
      <family val="1"/>
    </font>
    <font>
      <b/>
      <sz val="13"/>
      <color indexed="56"/>
      <name val="新細明體"/>
      <family val="1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sz val="12"/>
      <color indexed="20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12973418378247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0" fillId="3" borderId="2" xfId="4218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224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25"/>
    <cellStyle name="20% - 輔色1 10 10" xfId="369"/>
    <cellStyle name="20% - 輔色1 10 10 2" xfId="377"/>
    <cellStyle name="20% - 輔色1 10 10 2 2" xfId="254"/>
    <cellStyle name="20% - 輔色1 10 10 3" xfId="4"/>
    <cellStyle name="20% - 輔色1 10 10 3 2" xfId="184"/>
    <cellStyle name="20% - 輔色1 10 11" xfId="384"/>
    <cellStyle name="20% - 輔色1 10 11 2" xfId="222"/>
    <cellStyle name="20% - 輔色1 10 12" xfId="138"/>
    <cellStyle name="20% - 輔色1 10 12 2" xfId="172"/>
    <cellStyle name="20% - 輔色1 10 2" xfId="393"/>
    <cellStyle name="20% - 輔色1 10 2 2" xfId="72"/>
    <cellStyle name="20% - 輔色1 10 2 2 2" xfId="396"/>
    <cellStyle name="20% - 輔色1 10 2 3" xfId="205"/>
    <cellStyle name="20% - 輔色1 10 2 3 2" xfId="289"/>
    <cellStyle name="20% - 輔色1 10 3" xfId="267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256"/>
    <cellStyle name="20% - 輔色1 10 5 3" xfId="10"/>
    <cellStyle name="20% - 輔色1 10 5 3 2" xfId="189"/>
    <cellStyle name="20% - 輔色1 10 6" xfId="385"/>
    <cellStyle name="20% - 輔色1 10 6 2" xfId="224"/>
    <cellStyle name="20% - 輔色1 10 6 2 2" xfId="431"/>
    <cellStyle name="20% - 輔色1 10 6 3" xfId="258"/>
    <cellStyle name="20% - 輔色1 10 6 3 2" xfId="436"/>
    <cellStyle name="20% - 輔色1 10 7" xfId="135"/>
    <cellStyle name="20% - 輔色1 10 7 2" xfId="167"/>
    <cellStyle name="20% - 輔色1 10 7 2 2" xfId="441"/>
    <cellStyle name="20% - 輔色1 10 7 3" xfId="191"/>
    <cellStyle name="20% - 輔色1 10 7 3 2" xfId="450"/>
    <cellStyle name="20% - 輔色1 10 8" xfId="452"/>
    <cellStyle name="20% - 輔色1 10 8 2" xfId="64"/>
    <cellStyle name="20% - 輔色1 10 8 2 2" xfId="454"/>
    <cellStyle name="20% - 輔色1 10 8 3" xfId="460"/>
    <cellStyle name="20% - 輔色1 10 8 3 2" xfId="464"/>
    <cellStyle name="20% - 輔色1 10 9" xfId="466"/>
    <cellStyle name="20% - 輔色1 10 9 2" xfId="233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303"/>
    <cellStyle name="20% - 輔色1 11 2 2 2" xfId="571"/>
    <cellStyle name="20% - 輔色1 11 2 3" xfId="329"/>
    <cellStyle name="20% - 輔色1 11 2 3 2" xfId="575"/>
    <cellStyle name="20% - 輔色1 11 3" xfId="581"/>
    <cellStyle name="20% - 輔色1 11 3 2" xfId="585"/>
    <cellStyle name="20% - 輔色1 11 3 2 2" xfId="15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55"/>
    <cellStyle name="20% - 輔色1 11 5 2 2" xfId="607"/>
    <cellStyle name="20% - 輔色1 11 5 3" xfId="182"/>
    <cellStyle name="20% - 輔色1 11 5 3 2" xfId="621"/>
    <cellStyle name="20% - 輔色1 11 6" xfId="623"/>
    <cellStyle name="20% - 輔色1 11 6 2" xfId="627"/>
    <cellStyle name="20% - 輔色1 11 6 2 2" xfId="268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43"/>
    <cellStyle name="20% - 輔色1 12 10 2" xfId="688"/>
    <cellStyle name="20% - 輔色1 12 10 2 2" xfId="123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263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50"/>
    <cellStyle name="20% - 輔色1 12 6 2 2" xfId="841"/>
    <cellStyle name="20% - 輔色1 12 6 3" xfId="442"/>
    <cellStyle name="20% - 輔色1 12 6 3 2" xfId="211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17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9"/>
    <cellStyle name="20% - 輔色1 19 2 2" xfId="1052"/>
    <cellStyle name="20% - 輔色1 19 3" xfId="78"/>
    <cellStyle name="20% - 輔色1 19 3 2" xfId="1058"/>
    <cellStyle name="20% - 輔色1 2" xfId="312"/>
    <cellStyle name="20% - 輔色1 2 10" xfId="1069"/>
    <cellStyle name="20% - 輔色1 2 10 10" xfId="1072"/>
    <cellStyle name="20% - 輔色1 2 10 10 2" xfId="1075"/>
    <cellStyle name="20% - 輔色1 2 10 10 2 2" xfId="235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91"/>
    <cellStyle name="20% - 輔色1 2 10 7 2 2" xfId="1178"/>
    <cellStyle name="20% - 輔色1 2 10 7 3" xfId="1182"/>
    <cellStyle name="20% - 輔色1 2 10 7 3 2" xfId="1187"/>
    <cellStyle name="20% - 輔色1 2 10 8" xfId="248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210"/>
    <cellStyle name="20% - 輔色1 2 10 9 2 2" xfId="1210"/>
    <cellStyle name="20% - 輔色1 2 10 9 3" xfId="342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101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95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226"/>
    <cellStyle name="20% - 輔色1 2 16 2" xfId="57"/>
    <cellStyle name="20% - 輔色1 2 16 2 2" xfId="1419"/>
    <cellStyle name="20% - 輔色1 2 16 3" xfId="321"/>
    <cellStyle name="20% - 輔色1 2 16 3 2" xfId="232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221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94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84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300"/>
    <cellStyle name="20% - 輔色1 2 2 8 2 2" xfId="568"/>
    <cellStyle name="20% - 輔色1 2 2 8 3" xfId="327"/>
    <cellStyle name="20% - 輔色1 2 2 8 3 2" xfId="572"/>
    <cellStyle name="20% - 輔色1 2 2 9" xfId="580"/>
    <cellStyle name="20% - 輔色1 2 2 9 2" xfId="583"/>
    <cellStyle name="20% - 輔色1 2 2 9 2 2" xfId="13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227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217"/>
    <cellStyle name="20% - 輔色1 2 3 10 3" xfId="1523"/>
    <cellStyle name="20% - 輔色1 2 3 10 3 2" xfId="1524"/>
    <cellStyle name="20% - 輔色1 2 3 11" xfId="193"/>
    <cellStyle name="20% - 輔色1 2 3 11 2" xfId="1528"/>
    <cellStyle name="20% - 輔色1 2 3 12" xfId="98"/>
    <cellStyle name="20% - 輔色1 2 3 12 2" xfId="1050"/>
    <cellStyle name="20% - 輔色1 2 3 2" xfId="1225"/>
    <cellStyle name="20% - 輔色1 2 3 2 2" xfId="6"/>
    <cellStyle name="20% - 輔色1 2 3 2 2 2" xfId="187"/>
    <cellStyle name="20% - 輔色1 2 3 2 3" xfId="1532"/>
    <cellStyle name="20% - 輔色1 2 3 2 3 2" xfId="458"/>
    <cellStyle name="20% - 輔色1 2 3 3" xfId="378"/>
    <cellStyle name="20% - 輔色1 2 3 3 2" xfId="255"/>
    <cellStyle name="20% - 輔色1 2 3 3 2 2" xfId="433"/>
    <cellStyle name="20% - 輔色1 2 3 3 3" xfId="1536"/>
    <cellStyle name="20% - 輔色1 2 3 3 3 2" xfId="655"/>
    <cellStyle name="20% - 輔色1 2 3 4" xfId="7"/>
    <cellStyle name="20% - 輔色1 2 3 4 2" xfId="188"/>
    <cellStyle name="20% - 輔色1 2 3 4 2 2" xfId="444"/>
    <cellStyle name="20% - 輔色1 2 3 4 3" xfId="126"/>
    <cellStyle name="20% - 輔色1 2 3 4 3 2" xfId="875"/>
    <cellStyle name="20% - 輔色1 2 3 5" xfId="1530"/>
    <cellStyle name="20% - 輔色1 2 3 5 2" xfId="459"/>
    <cellStyle name="20% - 輔色1 2 3 5 2 2" xfId="461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73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41"/>
    <cellStyle name="20% - 輔色1 2 4 2 2" xfId="180"/>
    <cellStyle name="20% - 輔色1 2 4 2 2 2" xfId="620"/>
    <cellStyle name="20% - 輔色1 2 4 2 3" xfId="201"/>
    <cellStyle name="20% - 輔色1 2 4 2 3 2" xfId="1611"/>
    <cellStyle name="20% - 輔色1 2 4 3" xfId="223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253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93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170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185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25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134"/>
    <cellStyle name="20% - 輔色1 2 6 4" xfId="457"/>
    <cellStyle name="20% - 輔色1 2 6 4 2" xfId="463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30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346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102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341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16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66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335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8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97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1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87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8"/>
    <cellStyle name="20% - 輔色2 12 7 2 2" xfId="198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79"/>
    <cellStyle name="20% - 輔色2 2 10 3 2" xfId="2693"/>
    <cellStyle name="20% - 輔色2 2 10 3 2 2" xfId="2701"/>
    <cellStyle name="20% - 輔色2 2 10 3 3" xfId="462"/>
    <cellStyle name="20% - 輔色2 2 10 3 3 2" xfId="1832"/>
    <cellStyle name="20% - 輔色2 2 10 4" xfId="242"/>
    <cellStyle name="20% - 輔色2 2 10 4 2" xfId="2719"/>
    <cellStyle name="20% - 輔色2 2 10 4 2 2" xfId="2725"/>
    <cellStyle name="20% - 輔色2 2 10 4 3" xfId="1542"/>
    <cellStyle name="20% - 輔色2 2 10 4 3 2" xfId="19"/>
    <cellStyle name="20% - 輔色2 2 10 5" xfId="295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305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330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53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1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51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61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204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328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50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324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237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5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316"/>
    <cellStyle name="20% - 輔色2 2 8 5 2 2" xfId="5004"/>
    <cellStyle name="20% - 輔色2 2 8 5 3" xfId="277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60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14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90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310"/>
    <cellStyle name="20% - 輔色2 7 6 3" xfId="284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4"/>
    <cellStyle name="20% - 輔色2 7 9 2" xfId="392"/>
    <cellStyle name="20% - 輔色2 7 9 2 2" xfId="71"/>
    <cellStyle name="20% - 輔色2 7 9 3" xfId="266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106"/>
    <cellStyle name="20% - 輔色2 8 3 2" xfId="1056"/>
    <cellStyle name="20% - 輔色2 8 3 2 2" xfId="5575"/>
    <cellStyle name="20% - 輔色2 8 3 3" xfId="5578"/>
    <cellStyle name="20% - 輔色2 8 3 3 2" xfId="5581"/>
    <cellStyle name="20% - 輔色2 8 4" xfId="76"/>
    <cellStyle name="20% - 輔色2 8 4 2" xfId="1062"/>
    <cellStyle name="20% - 輔色2 8 4 2 2" xfId="5583"/>
    <cellStyle name="20% - 輔色2 8 4 3" xfId="5585"/>
    <cellStyle name="20% - 輔色2 8 4 3 2" xfId="5587"/>
    <cellStyle name="20% - 輔色2 8 5" xfId="208"/>
    <cellStyle name="20% - 輔色2 8 5 2" xfId="1209"/>
    <cellStyle name="20% - 輔色2 8 5 2 2" xfId="5589"/>
    <cellStyle name="20% - 輔色2 8 5 3" xfId="5592"/>
    <cellStyle name="20% - 輔色2 8 5 3 2" xfId="1068"/>
    <cellStyle name="20% - 輔色2 8 6" xfId="339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81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65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74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96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20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314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91"/>
    <cellStyle name="20% - 輔色3 2 10 7" xfId="6036"/>
    <cellStyle name="20% - 輔色3 2 10 7 2" xfId="4042"/>
    <cellStyle name="20% - 輔色3 2 10 7 2 2" xfId="4047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234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81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7"/>
    <cellStyle name="20% - 輔色3 2 3 7 3 2" xfId="197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8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228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5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304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85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11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104"/>
    <cellStyle name="20% - 輔色3 2 9 5 2 2" xfId="1054"/>
    <cellStyle name="20% - 輔色3 2 9 5 3" xfId="73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100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338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53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93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58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56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45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322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61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307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67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301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24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92"/>
    <cellStyle name="20% - 輔色4 2 10 7 2 2" xfId="1526"/>
    <cellStyle name="20% - 輔色4 2 10 7 3" xfId="96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344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85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71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44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218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215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2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334"/>
    <cellStyle name="20% - 輔色4 2 6 8 2 2" xfId="7443"/>
    <cellStyle name="20% - 輔色4 2 6 8 3" xfId="35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52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86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2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47"/>
    <cellStyle name="20% - 輔色5 8 5 2 2" xfId="839"/>
    <cellStyle name="20% - 輔色5 8 5 3" xfId="438"/>
    <cellStyle name="20% - 輔色5 8 5 3 2" xfId="209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332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5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311"/>
    <cellStyle name="20% - 輔色6 9 12" xfId="286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79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200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317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331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54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49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47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40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213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137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216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61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75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345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103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252"/>
    <cellStyle name="40% - 輔色1 2 3 7 3" xfId="3"/>
    <cellStyle name="40% - 輔色1 2 3 7 3 2" xfId="183"/>
    <cellStyle name="40% - 輔色1 2 3 8" xfId="381"/>
    <cellStyle name="40% - 輔色1 2 3 8 2" xfId="219"/>
    <cellStyle name="40% - 輔色1 2 3 8 2 2" xfId="16854"/>
    <cellStyle name="40% - 輔色1 2 3 8 3" xfId="16855"/>
    <cellStyle name="40% - 輔色1 2 3 8 3 2" xfId="16856"/>
    <cellStyle name="40% - 輔色1 2 3 9" xfId="136"/>
    <cellStyle name="40% - 輔色1 2 3 9 2" xfId="171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3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59"/>
    <cellStyle name="40% - 輔色1 2 4 7 2 2" xfId="2370"/>
    <cellStyle name="40% - 輔色1 2 4 7 3" xfId="178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83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4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6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325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38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97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207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7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44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61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9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66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203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6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22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2"/>
    <cellStyle name="40% - 輔色4 2 9 5" xfId="21069"/>
    <cellStyle name="40% - 輔色4 2 9 5 2" xfId="21070"/>
    <cellStyle name="40% - 輔色4 2 9 5 2 2" xfId="16888"/>
    <cellStyle name="40% - 輔色4 2 9 5 3" xfId="139"/>
    <cellStyle name="40% - 輔色4 2 9 5 3 2" xfId="177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80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243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98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133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2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51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52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302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51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63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62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336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340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62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87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15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8"/>
    <cellStyle name="40% - 强调文字颜色 4 10 5 2 2" xfId="1051"/>
    <cellStyle name="40% - 强调文字颜色 4 10 5 3" xfId="77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78"/>
    <cellStyle name="40% - 强调文字颜色 4 2 3 2 2" xfId="2692"/>
    <cellStyle name="40% - 强调文字颜色 4 2 3 3" xfId="240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70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80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99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88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58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306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12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9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74"/>
    <cellStyle name="40% - 强调文字颜色 6 7 6 2 2" xfId="1061"/>
    <cellStyle name="40% - 强调文字颜色 6 7 6 3" xfId="206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49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107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74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169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81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72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230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212"/>
    <cellStyle name="60% - 輔色5 10 3 2 2" xfId="13908"/>
    <cellStyle name="60% - 輔色5 10 3 3" xfId="349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225"/>
    <cellStyle name="60% - 輔色5 11 7 2" xfId="55"/>
    <cellStyle name="60% - 輔色5 11 7 2 2" xfId="1416"/>
    <cellStyle name="60% - 輔色5 11 7 3" xfId="319"/>
    <cellStyle name="60% - 輔色5 11 7 3 2" xfId="229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92"/>
    <cellStyle name="60% - 輔色6 10 8 2 2" xfId="12976"/>
    <cellStyle name="60% - 輔色6 10 8 3" xfId="27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48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9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83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5"/>
    <cellStyle name="60% - 强调文字颜色 1 11 10 3 2" xfId="186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257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190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92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75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57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94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31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309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70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39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326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168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82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50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備註 2" xfId="31334"/>
    <cellStyle name="備註 2 2" xfId="31336"/>
    <cellStyle name="備註 3" xfId="24386"/>
    <cellStyle name="備註 3 2" xfId="31338"/>
    <cellStyle name="備註 4" xfId="31339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46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323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318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348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236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32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8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315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46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3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9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3"/>
    <cellStyle name="標題 3 7 10 2" xfId="390"/>
    <cellStyle name="標題 3 7 10 2 2" xfId="69"/>
    <cellStyle name="標題 3 7 10 3" xfId="265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308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82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343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60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69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68"/>
    <cellStyle name="標題 6 7 2 2" xfId="34082"/>
    <cellStyle name="標題 6 7 3" xfId="30354"/>
    <cellStyle name="標題 6 7 3 2" xfId="34083"/>
    <cellStyle name="標題 6 7 4" xfId="25787"/>
    <cellStyle name="標題 6 8" xfId="264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90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313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13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59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10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45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214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1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333"/>
    <cellStyle name="輔色4 8 6 2" xfId="7442"/>
    <cellStyle name="輔色4 8 6 2 2" xfId="10988"/>
    <cellStyle name="輔色4 8 6 3" xfId="35778"/>
    <cellStyle name="輔色4 8 6 3 2" xfId="10995"/>
    <cellStyle name="輔色4 8 7" xfId="35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9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351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41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95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320"/>
    <cellStyle name="汇总 3 6 2" xfId="231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220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96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42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76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105"/>
    <cellStyle name="連結的儲存格 2 9 3 2" xfId="1055"/>
    <cellStyle name="連結的儲存格 2 9 4" xfId="75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2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64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347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59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65"/>
    <cellStyle name="输入 3 7 2 2" xfId="20298"/>
    <cellStyle name="输入 3 7 3" xfId="202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9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73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94"/>
    <cellStyle name="輸出 11 11 2" xfId="1604"/>
    <cellStyle name="輸出 11 12" xfId="118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337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60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76"/>
    <cellStyle name="輸出 16 2" xfId="612"/>
    <cellStyle name="輸出 17" xfId="199"/>
    <cellStyle name="輸出 17 2" xfId="1607"/>
    <cellStyle name="輸出 18" xfId="121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2" t="s">
        <v>0</v>
      </c>
      <c r="B1" s="62"/>
      <c r="C1" s="62"/>
      <c r="D1" s="62"/>
      <c r="E1" s="62"/>
      <c r="F1" s="62"/>
      <c r="G1" s="62"/>
    </row>
    <row r="2" spans="1:8" ht="30" customHeight="1">
      <c r="A2" s="63" t="s">
        <v>1</v>
      </c>
      <c r="B2" s="63"/>
      <c r="C2" s="63"/>
      <c r="D2" s="63"/>
      <c r="E2" s="63"/>
      <c r="F2" s="63"/>
      <c r="G2" s="63"/>
    </row>
    <row r="3" spans="1:8" ht="32.25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  <c r="G3" s="44" t="s">
        <v>8</v>
      </c>
    </row>
    <row r="4" spans="1:8" ht="32.25" customHeight="1">
      <c r="A4" s="45">
        <v>1</v>
      </c>
      <c r="B4" s="46" t="s">
        <v>9</v>
      </c>
      <c r="C4" s="47">
        <f>朱莎莎!G16</f>
        <v>5</v>
      </c>
      <c r="D4" s="47">
        <f>朱莎莎!G24</f>
        <v>10</v>
      </c>
      <c r="E4" s="47">
        <f>朱莎莎!G30</f>
        <v>79.5</v>
      </c>
      <c r="F4" s="47">
        <f>朱莎莎!G31</f>
        <v>94.5</v>
      </c>
      <c r="G4" s="47">
        <f>朱莎莎!G32</f>
        <v>94.5</v>
      </c>
    </row>
    <row r="5" spans="1:8" ht="32.25" customHeight="1">
      <c r="A5" s="48">
        <v>2</v>
      </c>
      <c r="B5" s="49" t="s">
        <v>10</v>
      </c>
      <c r="C5" s="50">
        <f>滕磊!G16</f>
        <v>6</v>
      </c>
      <c r="D5" s="50">
        <f>滕磊!G24</f>
        <v>9.9</v>
      </c>
      <c r="E5" s="51">
        <f>滕磊!G28</f>
        <v>78.5</v>
      </c>
      <c r="F5" s="51">
        <f>滕磊!G29</f>
        <v>94.4</v>
      </c>
      <c r="G5" s="50">
        <f>滕磊!G30</f>
        <v>94.4</v>
      </c>
    </row>
    <row r="6" spans="1:8" ht="32.25" customHeight="1">
      <c r="A6" s="48">
        <v>3</v>
      </c>
      <c r="B6" s="49" t="s">
        <v>11</v>
      </c>
      <c r="C6" s="50">
        <f>钱昌盛!G16</f>
        <v>7</v>
      </c>
      <c r="D6" s="50">
        <f>钱昌盛!G24</f>
        <v>9.9</v>
      </c>
      <c r="E6" s="50">
        <f>钱昌盛!G29</f>
        <v>78.5</v>
      </c>
      <c r="F6" s="50">
        <f>钱昌盛!G30</f>
        <v>95.4</v>
      </c>
      <c r="G6" s="50">
        <f>钱昌盛!G31</f>
        <v>95.4</v>
      </c>
      <c r="H6" s="52"/>
    </row>
    <row r="7" spans="1:8" ht="32.25" customHeight="1">
      <c r="A7" s="49">
        <v>4</v>
      </c>
      <c r="B7" s="49" t="s">
        <v>12</v>
      </c>
      <c r="C7" s="50">
        <f>范守旺!G16</f>
        <v>6</v>
      </c>
      <c r="D7" s="50">
        <f>范守旺!G24</f>
        <v>9.9</v>
      </c>
      <c r="E7" s="50">
        <f>范守旺!G29</f>
        <v>79</v>
      </c>
      <c r="F7" s="50">
        <f>范守旺!G30</f>
        <v>94.9</v>
      </c>
      <c r="G7" s="50">
        <f>范守旺!G31</f>
        <v>94.9</v>
      </c>
      <c r="H7" s="52"/>
    </row>
    <row r="8" spans="1:8" ht="32.25" customHeight="1">
      <c r="A8" s="53">
        <v>5</v>
      </c>
      <c r="B8" s="53" t="s">
        <v>13</v>
      </c>
      <c r="C8" s="54">
        <f>范爱雷!G16</f>
        <v>6</v>
      </c>
      <c r="D8" s="55">
        <f>范爱雷!G24</f>
        <v>9.9499999999999993</v>
      </c>
      <c r="E8" s="56">
        <f>范爱雷!G32</f>
        <v>79</v>
      </c>
      <c r="F8" s="56">
        <f>范爱雷!G33</f>
        <v>94.95</v>
      </c>
      <c r="G8" s="54">
        <f>范爱雷!G34</f>
        <v>94.95</v>
      </c>
    </row>
    <row r="9" spans="1:8" ht="32.25" customHeight="1">
      <c r="A9" s="53">
        <v>6</v>
      </c>
      <c r="B9" s="53" t="s">
        <v>14</v>
      </c>
      <c r="C9" s="56">
        <f>王健!G16</f>
        <v>6</v>
      </c>
      <c r="D9" s="56">
        <f>王健!G24</f>
        <v>9.9499999999999993</v>
      </c>
      <c r="E9" s="56">
        <f>王健!G30</f>
        <v>79</v>
      </c>
      <c r="F9" s="56">
        <f>王健!G31</f>
        <v>94.95</v>
      </c>
      <c r="G9" s="54">
        <f>王健!G32</f>
        <v>94.95</v>
      </c>
    </row>
    <row r="10" spans="1:8" ht="32.25" customHeight="1">
      <c r="A10" s="53">
        <v>7</v>
      </c>
      <c r="B10" s="53" t="s">
        <v>15</v>
      </c>
      <c r="C10" s="56">
        <f>刘俊杰!G16</f>
        <v>6</v>
      </c>
      <c r="D10" s="56">
        <f>刘俊杰!G24</f>
        <v>9.9333333333333336</v>
      </c>
      <c r="E10" s="55">
        <f>刘俊杰!G32</f>
        <v>78.666666666666657</v>
      </c>
      <c r="F10" s="55">
        <f>刘俊杰!G33</f>
        <v>94.6</v>
      </c>
      <c r="G10" s="54">
        <f>刘俊杰!G34</f>
        <v>94.6</v>
      </c>
      <c r="H10" s="52"/>
    </row>
    <row r="11" spans="1:8" ht="32.25" customHeight="1">
      <c r="A11" s="53">
        <v>8</v>
      </c>
      <c r="B11" s="53" t="s">
        <v>16</v>
      </c>
      <c r="C11" s="57">
        <f>陈单伟!G16</f>
        <v>5</v>
      </c>
      <c r="D11" s="57">
        <f>陈单伟!G24</f>
        <v>9.9</v>
      </c>
      <c r="E11" s="57">
        <f>陈单伟!G30</f>
        <v>78.666666666666671</v>
      </c>
      <c r="F11" s="57">
        <f>陈单伟!G31</f>
        <v>93.566666666666677</v>
      </c>
      <c r="G11" s="57">
        <f>陈单伟!G32</f>
        <v>93.566666666666677</v>
      </c>
      <c r="H11" s="52"/>
    </row>
    <row r="12" spans="1:8" ht="32.25" customHeight="1">
      <c r="A12" s="63" t="s">
        <v>17</v>
      </c>
      <c r="B12" s="63"/>
      <c r="C12" s="63"/>
      <c r="D12" s="63"/>
      <c r="E12" s="63"/>
      <c r="F12" s="63"/>
      <c r="G12" s="63"/>
    </row>
    <row r="757" spans="6:6">
      <c r="F757" s="58" t="s">
        <v>18</v>
      </c>
    </row>
  </sheetData>
  <mergeCells count="3">
    <mergeCell ref="A1:G1"/>
    <mergeCell ref="A2:G2"/>
    <mergeCell ref="A12:G12"/>
  </mergeCells>
  <phoneticPr fontId="30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1" sqref="C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19</v>
      </c>
      <c r="C4">
        <v>1</v>
      </c>
    </row>
    <row r="5" spans="2:3" ht="18.75">
      <c r="B5" s="41" t="s">
        <v>20</v>
      </c>
      <c r="C5">
        <v>1</v>
      </c>
    </row>
    <row r="6" spans="2:3" ht="18.75">
      <c r="B6" s="42" t="s">
        <v>21</v>
      </c>
      <c r="C6">
        <v>1</v>
      </c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7" t="s">
        <v>22</v>
      </c>
      <c r="B1" s="77"/>
      <c r="C1" s="77"/>
      <c r="D1" s="77"/>
      <c r="E1" s="77"/>
      <c r="F1" s="77"/>
      <c r="G1" s="77"/>
    </row>
    <row r="2" spans="1:7" ht="25.7" customHeight="1">
      <c r="A2" s="78" t="s">
        <v>23</v>
      </c>
      <c r="B2" s="78"/>
      <c r="C2" s="78"/>
      <c r="D2" s="78"/>
      <c r="E2" s="78"/>
      <c r="F2" s="78"/>
      <c r="G2" s="78"/>
    </row>
    <row r="3" spans="1:7" ht="25.7" customHeight="1">
      <c r="A3" s="79" t="s">
        <v>24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7" ht="25.7" customHeight="1">
      <c r="A6" s="4">
        <v>1</v>
      </c>
      <c r="B6" s="68" t="s">
        <v>28</v>
      </c>
      <c r="C6" s="76"/>
      <c r="D6" s="76"/>
      <c r="E6" s="76"/>
      <c r="F6" s="69"/>
      <c r="G6" s="1">
        <v>0</v>
      </c>
    </row>
    <row r="7" spans="1:7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7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7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7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7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7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0</v>
      </c>
    </row>
    <row r="13" spans="1:7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0</v>
      </c>
    </row>
    <row r="14" spans="1:7" ht="25.7" customHeight="1">
      <c r="A14" s="4">
        <v>9</v>
      </c>
      <c r="B14" s="68" t="s">
        <v>36</v>
      </c>
      <c r="C14" s="76"/>
      <c r="D14" s="76"/>
      <c r="E14" s="76"/>
      <c r="F14" s="69"/>
      <c r="G14" s="1">
        <v>0</v>
      </c>
    </row>
    <row r="15" spans="1:7" ht="25.7" customHeight="1">
      <c r="A15" s="4">
        <v>10</v>
      </c>
      <c r="B15" s="68" t="s">
        <v>37</v>
      </c>
      <c r="C15" s="76"/>
      <c r="D15" s="76"/>
      <c r="E15" s="76"/>
      <c r="F15" s="69"/>
      <c r="G15" s="1">
        <v>0</v>
      </c>
    </row>
    <row r="16" spans="1:7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5</v>
      </c>
    </row>
    <row r="17" spans="1:9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9" ht="28.5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9" ht="25.7" customHeight="1">
      <c r="A19" s="1">
        <v>1</v>
      </c>
      <c r="B19" s="68" t="s">
        <v>44</v>
      </c>
      <c r="C19" s="69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68" t="s">
        <v>46</v>
      </c>
      <c r="C21" s="69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68" t="s">
        <v>47</v>
      </c>
      <c r="C22" s="69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68" t="s">
        <v>48</v>
      </c>
      <c r="C23" s="69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10</v>
      </c>
    </row>
    <row r="25" spans="1:9" ht="18.75">
      <c r="A25" s="70" t="s">
        <v>49</v>
      </c>
      <c r="B25" s="70"/>
      <c r="C25" s="70"/>
      <c r="D25" s="70"/>
      <c r="E25" s="70"/>
      <c r="F25" s="70"/>
      <c r="G25" s="70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9" ht="116.45" customHeight="1">
      <c r="A27" s="1">
        <v>1</v>
      </c>
      <c r="B27" s="37" t="s">
        <v>52</v>
      </c>
      <c r="C27" s="1">
        <v>35</v>
      </c>
      <c r="D27" s="1">
        <v>35</v>
      </c>
      <c r="E27" s="1">
        <v>34</v>
      </c>
      <c r="F27" s="1"/>
      <c r="G27" s="8">
        <f t="shared" ref="G27:G29" si="1">(D27+E27+F27)/2</f>
        <v>34.5</v>
      </c>
      <c r="I27" s="31"/>
    </row>
    <row r="28" spans="1:9" ht="47.25" customHeight="1">
      <c r="A28" s="2">
        <v>2</v>
      </c>
      <c r="B28" s="32" t="s">
        <v>53</v>
      </c>
      <c r="C28" s="3">
        <v>20</v>
      </c>
      <c r="D28" s="1">
        <v>20</v>
      </c>
      <c r="E28" s="1">
        <v>20</v>
      </c>
      <c r="F28" s="1"/>
      <c r="G28" s="8">
        <f t="shared" si="1"/>
        <v>20</v>
      </c>
      <c r="I28" s="31"/>
    </row>
    <row r="29" spans="1:9" ht="85.5" customHeight="1">
      <c r="A29" s="1">
        <v>3</v>
      </c>
      <c r="B29" s="32" t="s">
        <v>54</v>
      </c>
      <c r="C29" s="3">
        <v>25</v>
      </c>
      <c r="D29" s="1">
        <v>25</v>
      </c>
      <c r="E29" s="1">
        <v>25</v>
      </c>
      <c r="F29" s="1"/>
      <c r="G29" s="8">
        <f t="shared" si="1"/>
        <v>25</v>
      </c>
      <c r="I29" s="31"/>
    </row>
    <row r="30" spans="1:9" ht="33" customHeight="1">
      <c r="A30" s="64" t="s">
        <v>38</v>
      </c>
      <c r="B30" s="64"/>
      <c r="C30" s="64"/>
      <c r="D30" s="64"/>
      <c r="E30" s="64"/>
      <c r="F30" s="64"/>
      <c r="G30" s="30">
        <f>SUM(G27:G29)</f>
        <v>79.5</v>
      </c>
      <c r="I30" s="31"/>
    </row>
    <row r="31" spans="1:9" ht="25.7" customHeight="1">
      <c r="A31" s="65" t="s">
        <v>7</v>
      </c>
      <c r="B31" s="65"/>
      <c r="C31" s="65"/>
      <c r="D31" s="65"/>
      <c r="E31" s="65"/>
      <c r="F31" s="65"/>
      <c r="G31" s="15">
        <f>G16+G24+G30</f>
        <v>94.5</v>
      </c>
      <c r="I31" s="31"/>
    </row>
    <row r="32" spans="1:9" ht="25.7" customHeight="1">
      <c r="A32" s="66" t="s">
        <v>8</v>
      </c>
      <c r="B32" s="66"/>
      <c r="C32" s="66"/>
      <c r="D32" s="66"/>
      <c r="E32" s="66"/>
      <c r="F32" s="66"/>
      <c r="G32" s="16">
        <f>G31*部门平衡!C6</f>
        <v>94.5</v>
      </c>
    </row>
    <row r="33" spans="1:7" ht="25.7" customHeight="1">
      <c r="A33" s="67" t="s">
        <v>55</v>
      </c>
      <c r="B33" s="67"/>
      <c r="C33" s="67"/>
      <c r="D33" s="67"/>
      <c r="E33" s="67"/>
      <c r="F33" s="67"/>
      <c r="G33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7" t="s">
        <v>22</v>
      </c>
      <c r="B1" s="77"/>
      <c r="C1" s="77"/>
      <c r="D1" s="77"/>
      <c r="E1" s="77"/>
      <c r="F1" s="77"/>
      <c r="G1" s="77"/>
    </row>
    <row r="2" spans="1:7" ht="25.7" customHeight="1">
      <c r="A2" s="78" t="s">
        <v>23</v>
      </c>
      <c r="B2" s="78"/>
      <c r="C2" s="78"/>
      <c r="D2" s="78"/>
      <c r="E2" s="78"/>
      <c r="F2" s="78"/>
      <c r="G2" s="78"/>
    </row>
    <row r="3" spans="1:7" ht="25.7" customHeight="1">
      <c r="A3" s="83" t="s">
        <v>56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7" ht="25.7" customHeight="1">
      <c r="A6" s="4">
        <v>1</v>
      </c>
      <c r="B6" s="68" t="s">
        <v>28</v>
      </c>
      <c r="C6" s="76"/>
      <c r="D6" s="76"/>
      <c r="E6" s="76"/>
      <c r="F6" s="69"/>
      <c r="G6" s="1">
        <v>1</v>
      </c>
    </row>
    <row r="7" spans="1:7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7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7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7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7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7" ht="25.7" customHeight="1">
      <c r="A12" s="4">
        <v>7</v>
      </c>
      <c r="B12" s="68" t="s">
        <v>34</v>
      </c>
      <c r="C12" s="76"/>
      <c r="D12" s="76"/>
      <c r="E12" s="76"/>
      <c r="F12" s="69"/>
      <c r="G12" s="1"/>
    </row>
    <row r="13" spans="1:7" ht="25.7" customHeight="1">
      <c r="A13" s="4">
        <v>8</v>
      </c>
      <c r="B13" s="68" t="s">
        <v>35</v>
      </c>
      <c r="C13" s="76"/>
      <c r="D13" s="76"/>
      <c r="E13" s="76"/>
      <c r="F13" s="69"/>
      <c r="G13" s="1"/>
    </row>
    <row r="14" spans="1:7" ht="25.7" customHeight="1">
      <c r="A14" s="4">
        <v>9</v>
      </c>
      <c r="B14" s="68" t="s">
        <v>36</v>
      </c>
      <c r="C14" s="76"/>
      <c r="D14" s="76"/>
      <c r="E14" s="76"/>
      <c r="F14" s="69"/>
      <c r="G14" s="1"/>
    </row>
    <row r="15" spans="1:7" ht="25.7" customHeight="1">
      <c r="A15" s="4">
        <v>10</v>
      </c>
      <c r="B15" s="68" t="s">
        <v>37</v>
      </c>
      <c r="C15" s="76"/>
      <c r="D15" s="76"/>
      <c r="E15" s="76"/>
      <c r="F15" s="69"/>
      <c r="G15" s="1"/>
    </row>
    <row r="16" spans="1:7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6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30.75" customHeight="1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33">
        <v>2</v>
      </c>
      <c r="E19" s="1">
        <v>1.9</v>
      </c>
      <c r="F19" s="26"/>
      <c r="G19" s="8">
        <f>(D19+E19+F19)/2</f>
        <v>1.95</v>
      </c>
    </row>
    <row r="20" spans="1:10" ht="25.7" customHeight="1">
      <c r="A20" s="1">
        <v>2</v>
      </c>
      <c r="B20" s="68" t="s">
        <v>45</v>
      </c>
      <c r="C20" s="69"/>
      <c r="D20" s="33">
        <v>2</v>
      </c>
      <c r="E20" s="1">
        <v>2</v>
      </c>
      <c r="F20" s="26"/>
      <c r="G20" s="8">
        <f t="shared" ref="G20:G23" si="0">(D20+E20+F20)/2</f>
        <v>2</v>
      </c>
    </row>
    <row r="21" spans="1:10" ht="25.7" customHeight="1">
      <c r="A21" s="1">
        <v>3</v>
      </c>
      <c r="B21" s="68" t="s">
        <v>46</v>
      </c>
      <c r="C21" s="69"/>
      <c r="D21" s="33">
        <v>2</v>
      </c>
      <c r="E21" s="1">
        <v>1.9</v>
      </c>
      <c r="F21" s="26"/>
      <c r="G21" s="8">
        <f t="shared" si="0"/>
        <v>1.95</v>
      </c>
    </row>
    <row r="22" spans="1:10" ht="25.7" customHeight="1">
      <c r="A22" s="1">
        <v>4</v>
      </c>
      <c r="B22" s="68" t="s">
        <v>47</v>
      </c>
      <c r="C22" s="69"/>
      <c r="D22" s="33">
        <v>2</v>
      </c>
      <c r="E22" s="1">
        <v>2</v>
      </c>
      <c r="F22" s="26"/>
      <c r="G22" s="8">
        <f t="shared" si="0"/>
        <v>2</v>
      </c>
      <c r="J22" s="36"/>
    </row>
    <row r="23" spans="1:10" ht="30" customHeight="1">
      <c r="A23" s="1">
        <v>5</v>
      </c>
      <c r="B23" s="68" t="s">
        <v>48</v>
      </c>
      <c r="C23" s="69"/>
      <c r="D23" s="33">
        <v>2</v>
      </c>
      <c r="E23" s="1">
        <v>2</v>
      </c>
      <c r="F23" s="26"/>
      <c r="G23" s="8">
        <f t="shared" si="0"/>
        <v>2</v>
      </c>
    </row>
    <row r="24" spans="1:10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9.9</v>
      </c>
    </row>
    <row r="25" spans="1:10" ht="18.75" customHeight="1">
      <c r="A25" s="70" t="s">
        <v>57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68.75" customHeight="1">
      <c r="A27" s="1">
        <v>1</v>
      </c>
      <c r="B27" s="34" t="s">
        <v>58</v>
      </c>
      <c r="C27" s="1">
        <v>80</v>
      </c>
      <c r="D27" s="1">
        <v>80</v>
      </c>
      <c r="E27" s="1">
        <v>77</v>
      </c>
      <c r="F27" s="6"/>
      <c r="G27" s="8">
        <f>(D27+E27+F27)/2</f>
        <v>78.5</v>
      </c>
    </row>
    <row r="28" spans="1:10" ht="25.7" customHeight="1">
      <c r="A28" s="82" t="s">
        <v>38</v>
      </c>
      <c r="B28" s="82"/>
      <c r="C28" s="82"/>
      <c r="D28" s="82"/>
      <c r="E28" s="82"/>
      <c r="F28" s="82"/>
      <c r="G28" s="35">
        <f>SUM(G27:G27)</f>
        <v>78.5</v>
      </c>
      <c r="I28" s="25"/>
      <c r="J28" s="31"/>
    </row>
    <row r="29" spans="1:10" ht="25.7" customHeight="1">
      <c r="A29" s="65" t="s">
        <v>7</v>
      </c>
      <c r="B29" s="65"/>
      <c r="C29" s="65"/>
      <c r="D29" s="65"/>
      <c r="E29" s="65"/>
      <c r="F29" s="65"/>
      <c r="G29" s="15">
        <f>G28+G24+G16</f>
        <v>94.4</v>
      </c>
    </row>
    <row r="30" spans="1:10" ht="25.7" customHeight="1">
      <c r="A30" s="66" t="s">
        <v>8</v>
      </c>
      <c r="B30" s="66"/>
      <c r="C30" s="66"/>
      <c r="D30" s="66"/>
      <c r="E30" s="66"/>
      <c r="F30" s="66"/>
      <c r="G30" s="16">
        <f>G29*部门平衡!C4</f>
        <v>94.4</v>
      </c>
    </row>
    <row r="31" spans="1:10" ht="25.7" customHeight="1">
      <c r="A31" s="67" t="s">
        <v>55</v>
      </c>
      <c r="B31" s="67"/>
      <c r="C31" s="67"/>
      <c r="D31" s="67"/>
      <c r="E31" s="67"/>
      <c r="F31" s="67"/>
      <c r="G31" s="67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7" t="s">
        <v>22</v>
      </c>
      <c r="B1" s="77"/>
      <c r="C1" s="77"/>
      <c r="D1" s="77"/>
      <c r="E1" s="77"/>
      <c r="F1" s="77"/>
      <c r="G1" s="77"/>
    </row>
    <row r="2" spans="1:8" ht="25.7" customHeight="1">
      <c r="A2" s="78" t="s">
        <v>23</v>
      </c>
      <c r="B2" s="78"/>
      <c r="C2" s="78"/>
      <c r="D2" s="78"/>
      <c r="E2" s="78"/>
      <c r="F2" s="78"/>
      <c r="G2" s="78"/>
    </row>
    <row r="3" spans="1:8" ht="25.7" customHeight="1">
      <c r="A3" s="79" t="s">
        <v>59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8" ht="25.7" customHeight="1">
      <c r="A6" s="4">
        <v>1</v>
      </c>
      <c r="B6" s="68" t="s">
        <v>28</v>
      </c>
      <c r="C6" s="76"/>
      <c r="D6" s="76"/>
      <c r="E6" s="76"/>
      <c r="F6" s="69"/>
      <c r="G6" s="1">
        <v>0</v>
      </c>
    </row>
    <row r="7" spans="1:8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8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8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8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8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8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1</v>
      </c>
    </row>
    <row r="13" spans="1:8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1</v>
      </c>
    </row>
    <row r="14" spans="1:8" ht="25.7" customHeight="1">
      <c r="A14" s="4">
        <v>9</v>
      </c>
      <c r="B14" s="68" t="s">
        <v>36</v>
      </c>
      <c r="C14" s="76"/>
      <c r="D14" s="76"/>
      <c r="E14" s="76"/>
      <c r="F14" s="69"/>
      <c r="G14" s="1"/>
    </row>
    <row r="15" spans="1:8" ht="25.7" customHeight="1">
      <c r="A15" s="4">
        <v>10</v>
      </c>
      <c r="B15" s="68" t="s">
        <v>37</v>
      </c>
      <c r="C15" s="76"/>
      <c r="D15" s="76"/>
      <c r="E15" s="76"/>
      <c r="F15" s="69"/>
      <c r="G15" s="1"/>
    </row>
    <row r="16" spans="1:8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7</v>
      </c>
      <c r="H16" t="s">
        <v>18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30.75" customHeight="1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1">
        <v>2</v>
      </c>
      <c r="E19" s="1">
        <v>1.9</v>
      </c>
      <c r="F19" s="26"/>
      <c r="G19" s="8">
        <f>(D19+E19+F19)/2</f>
        <v>1.95</v>
      </c>
    </row>
    <row r="20" spans="1:10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26"/>
      <c r="G20" s="8">
        <f t="shared" ref="G20:G23" si="0">(D20+E20+F20)/2</f>
        <v>2</v>
      </c>
    </row>
    <row r="21" spans="1:10" ht="25.7" customHeight="1">
      <c r="A21" s="1">
        <v>3</v>
      </c>
      <c r="B21" s="68" t="s">
        <v>46</v>
      </c>
      <c r="C21" s="69"/>
      <c r="D21" s="1">
        <v>2</v>
      </c>
      <c r="E21" s="1">
        <v>2</v>
      </c>
      <c r="F21" s="26"/>
      <c r="G21" s="8">
        <f t="shared" si="0"/>
        <v>2</v>
      </c>
    </row>
    <row r="22" spans="1:10" ht="25.7" customHeight="1">
      <c r="A22" s="1">
        <v>4</v>
      </c>
      <c r="B22" s="68" t="s">
        <v>47</v>
      </c>
      <c r="C22" s="69"/>
      <c r="D22" s="1">
        <v>2</v>
      </c>
      <c r="E22" s="1">
        <v>2</v>
      </c>
      <c r="F22" s="26"/>
      <c r="G22" s="8">
        <f t="shared" si="0"/>
        <v>2</v>
      </c>
      <c r="J22" s="17"/>
    </row>
    <row r="23" spans="1:10" ht="28.5" customHeight="1">
      <c r="A23" s="1">
        <v>5</v>
      </c>
      <c r="B23" s="68" t="s">
        <v>48</v>
      </c>
      <c r="C23" s="69"/>
      <c r="D23" s="1">
        <v>2</v>
      </c>
      <c r="E23" s="1">
        <v>1.9</v>
      </c>
      <c r="F23" s="26"/>
      <c r="G23" s="8">
        <f t="shared" si="0"/>
        <v>1.95</v>
      </c>
    </row>
    <row r="24" spans="1:10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9.9</v>
      </c>
    </row>
    <row r="25" spans="1:10" ht="25.7" customHeight="1">
      <c r="A25" s="70" t="s">
        <v>49</v>
      </c>
      <c r="B25" s="70"/>
      <c r="C25" s="70"/>
      <c r="D25" s="70"/>
      <c r="E25" s="70"/>
      <c r="F25" s="70"/>
      <c r="G25" s="70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36.5" customHeight="1">
      <c r="A27" s="18">
        <v>1</v>
      </c>
      <c r="B27" s="32" t="s">
        <v>76</v>
      </c>
      <c r="C27" s="1">
        <v>50</v>
      </c>
      <c r="D27" s="1">
        <v>50</v>
      </c>
      <c r="E27" s="1">
        <v>48</v>
      </c>
      <c r="F27" s="6"/>
      <c r="G27" s="8">
        <f>(D27+E27+F27)/2</f>
        <v>49</v>
      </c>
    </row>
    <row r="28" spans="1:10" ht="327.75" customHeight="1">
      <c r="A28" s="18">
        <v>2</v>
      </c>
      <c r="B28" s="21" t="s">
        <v>60</v>
      </c>
      <c r="C28" s="1">
        <v>30</v>
      </c>
      <c r="D28" s="1">
        <v>30</v>
      </c>
      <c r="E28" s="1">
        <v>29</v>
      </c>
      <c r="F28" s="6"/>
      <c r="G28" s="8">
        <f>(D28+E28+F28)/2</f>
        <v>29.5</v>
      </c>
    </row>
    <row r="29" spans="1:10" ht="25.7" customHeight="1">
      <c r="A29" s="71" t="s">
        <v>38</v>
      </c>
      <c r="B29" s="84"/>
      <c r="C29" s="72"/>
      <c r="D29" s="72"/>
      <c r="E29" s="72"/>
      <c r="F29" s="73"/>
      <c r="G29" s="30">
        <f>SUM(G27:G28)</f>
        <v>78.5</v>
      </c>
    </row>
    <row r="30" spans="1:10" ht="25.7" customHeight="1">
      <c r="A30" s="85" t="s">
        <v>7</v>
      </c>
      <c r="B30" s="86"/>
      <c r="C30" s="86"/>
      <c r="D30" s="86"/>
      <c r="E30" s="86"/>
      <c r="F30" s="87"/>
      <c r="G30" s="15">
        <f>G16+G24+G29</f>
        <v>95.4</v>
      </c>
    </row>
    <row r="31" spans="1:10" ht="25.7" customHeight="1">
      <c r="A31" s="88" t="s">
        <v>8</v>
      </c>
      <c r="B31" s="89"/>
      <c r="C31" s="89"/>
      <c r="D31" s="89"/>
      <c r="E31" s="89"/>
      <c r="F31" s="90"/>
      <c r="G31" s="16">
        <f>G30*部门平衡!C4</f>
        <v>95.4</v>
      </c>
    </row>
    <row r="32" spans="1:10" ht="25.7" customHeight="1">
      <c r="A32" s="67" t="s">
        <v>55</v>
      </c>
      <c r="B32" s="67"/>
      <c r="C32" s="67"/>
      <c r="D32" s="67"/>
      <c r="E32" s="67"/>
      <c r="F32" s="67"/>
      <c r="G32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7" t="s">
        <v>22</v>
      </c>
      <c r="B1" s="77"/>
      <c r="C1" s="77"/>
      <c r="D1" s="77"/>
      <c r="E1" s="77"/>
      <c r="F1" s="77"/>
      <c r="G1" s="77"/>
    </row>
    <row r="2" spans="1:7" ht="25.7" customHeight="1">
      <c r="A2" s="78" t="s">
        <v>23</v>
      </c>
      <c r="B2" s="78"/>
      <c r="C2" s="78"/>
      <c r="D2" s="78"/>
      <c r="E2" s="78"/>
      <c r="F2" s="78"/>
      <c r="G2" s="78"/>
    </row>
    <row r="3" spans="1:7" ht="25.7" customHeight="1">
      <c r="A3" s="79" t="s">
        <v>61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7" ht="25.7" customHeight="1">
      <c r="A6" s="4">
        <v>1</v>
      </c>
      <c r="B6" s="68" t="s">
        <v>28</v>
      </c>
      <c r="C6" s="76"/>
      <c r="D6" s="76"/>
      <c r="E6" s="76"/>
      <c r="F6" s="69"/>
      <c r="G6" s="1">
        <v>0</v>
      </c>
    </row>
    <row r="7" spans="1:7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7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7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7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7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7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1</v>
      </c>
    </row>
    <row r="13" spans="1:7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0</v>
      </c>
    </row>
    <row r="14" spans="1:7" ht="25.7" customHeight="1">
      <c r="A14" s="4">
        <v>9</v>
      </c>
      <c r="B14" s="68" t="s">
        <v>36</v>
      </c>
      <c r="C14" s="76"/>
      <c r="D14" s="76"/>
      <c r="E14" s="76"/>
      <c r="F14" s="69"/>
      <c r="G14" s="1">
        <v>0</v>
      </c>
    </row>
    <row r="15" spans="1:7" ht="25.7" customHeight="1">
      <c r="A15" s="4">
        <v>10</v>
      </c>
      <c r="B15" s="68" t="s">
        <v>37</v>
      </c>
      <c r="C15" s="76"/>
      <c r="D15" s="76"/>
      <c r="E15" s="76"/>
      <c r="F15" s="69"/>
      <c r="G15" s="1">
        <v>0</v>
      </c>
    </row>
    <row r="16" spans="1:7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6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1">
        <v>2</v>
      </c>
      <c r="E19" s="25">
        <v>2</v>
      </c>
      <c r="F19" s="26">
        <v>2</v>
      </c>
      <c r="G19" s="8">
        <f>(D19+E23+F19)/3</f>
        <v>1.9666666666666668</v>
      </c>
    </row>
    <row r="20" spans="1:10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26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8" t="s">
        <v>46</v>
      </c>
      <c r="C21" s="69"/>
      <c r="D21" s="1">
        <v>2</v>
      </c>
      <c r="E21" s="25">
        <v>2</v>
      </c>
      <c r="F21" s="26">
        <v>2</v>
      </c>
      <c r="G21" s="8">
        <f t="shared" si="0"/>
        <v>2</v>
      </c>
    </row>
    <row r="22" spans="1:10" ht="25.7" customHeight="1">
      <c r="A22" s="1">
        <v>4</v>
      </c>
      <c r="B22" s="68" t="s">
        <v>47</v>
      </c>
      <c r="C22" s="69"/>
      <c r="D22" s="1">
        <v>2</v>
      </c>
      <c r="E22" s="1">
        <v>1.9</v>
      </c>
      <c r="F22" s="26">
        <v>2</v>
      </c>
      <c r="G22" s="8">
        <f t="shared" si="0"/>
        <v>1.9666666666666668</v>
      </c>
      <c r="J22" s="17"/>
    </row>
    <row r="23" spans="1:10" ht="28.5" customHeight="1">
      <c r="A23" s="1">
        <v>5</v>
      </c>
      <c r="B23" s="68" t="s">
        <v>48</v>
      </c>
      <c r="C23" s="69"/>
      <c r="D23" s="1">
        <v>2</v>
      </c>
      <c r="E23" s="25">
        <v>1.9</v>
      </c>
      <c r="F23" s="26">
        <v>2</v>
      </c>
      <c r="G23" s="8">
        <f t="shared" si="0"/>
        <v>1.9666666666666668</v>
      </c>
    </row>
    <row r="24" spans="1:10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9.9</v>
      </c>
    </row>
    <row r="25" spans="1:10" ht="25.7" customHeight="1">
      <c r="A25" s="91" t="s">
        <v>57</v>
      </c>
      <c r="B25" s="91"/>
      <c r="C25" s="91"/>
      <c r="D25" s="91"/>
      <c r="E25" s="91"/>
      <c r="F25" s="91"/>
      <c r="G25" s="91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216.75" customHeight="1">
      <c r="A27" s="1">
        <v>1</v>
      </c>
      <c r="B27" s="59" t="s">
        <v>77</v>
      </c>
      <c r="C27" s="1">
        <v>45</v>
      </c>
      <c r="D27" s="1">
        <v>45</v>
      </c>
      <c r="E27" s="1">
        <v>44</v>
      </c>
      <c r="F27" s="6">
        <v>44</v>
      </c>
      <c r="G27" s="27">
        <f>(D27+E27+F27)/3</f>
        <v>44.333333333333336</v>
      </c>
    </row>
    <row r="28" spans="1:10" ht="349.5" customHeight="1">
      <c r="A28" s="1">
        <v>2</v>
      </c>
      <c r="B28" s="59" t="s">
        <v>78</v>
      </c>
      <c r="C28" s="28">
        <v>35</v>
      </c>
      <c r="D28" s="28">
        <v>35</v>
      </c>
      <c r="E28" s="28">
        <v>34</v>
      </c>
      <c r="F28" s="29">
        <v>35</v>
      </c>
      <c r="G28" s="27">
        <f>(D28+E28+F28)/3</f>
        <v>34.666666666666664</v>
      </c>
      <c r="I28" s="25"/>
      <c r="J28" s="31"/>
    </row>
    <row r="29" spans="1:10" ht="25.7" customHeight="1">
      <c r="A29" s="64" t="s">
        <v>38</v>
      </c>
      <c r="B29" s="64"/>
      <c r="C29" s="64"/>
      <c r="D29" s="64"/>
      <c r="E29" s="64"/>
      <c r="F29" s="64"/>
      <c r="G29" s="30">
        <f>SUM(G28:G28:G27)</f>
        <v>79</v>
      </c>
      <c r="I29" s="25"/>
      <c r="J29" s="31"/>
    </row>
    <row r="30" spans="1:10" ht="25.7" customHeight="1">
      <c r="A30" s="65" t="s">
        <v>7</v>
      </c>
      <c r="B30" s="65"/>
      <c r="C30" s="65"/>
      <c r="D30" s="65"/>
      <c r="E30" s="65"/>
      <c r="F30" s="65"/>
      <c r="G30" s="15">
        <f>G29+G24+G16</f>
        <v>94.9</v>
      </c>
    </row>
    <row r="31" spans="1:10" ht="25.7" customHeight="1">
      <c r="A31" s="66" t="s">
        <v>8</v>
      </c>
      <c r="B31" s="66"/>
      <c r="C31" s="66"/>
      <c r="D31" s="66"/>
      <c r="E31" s="66"/>
      <c r="F31" s="66"/>
      <c r="G31" s="16">
        <f>G30*部门平衡!C4</f>
        <v>94.9</v>
      </c>
    </row>
    <row r="32" spans="1:10" ht="25.7" customHeight="1">
      <c r="A32" s="67" t="s">
        <v>55</v>
      </c>
      <c r="B32" s="67"/>
      <c r="C32" s="67"/>
      <c r="D32" s="67"/>
      <c r="E32" s="67"/>
      <c r="F32" s="67"/>
      <c r="G32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7" t="s">
        <v>22</v>
      </c>
      <c r="B1" s="77"/>
      <c r="C1" s="77"/>
      <c r="D1" s="77"/>
      <c r="E1" s="77"/>
      <c r="F1" s="77"/>
      <c r="G1" s="77"/>
    </row>
    <row r="2" spans="1:8" ht="25.7" customHeight="1">
      <c r="A2" s="78" t="s">
        <v>62</v>
      </c>
      <c r="B2" s="78"/>
      <c r="C2" s="78"/>
      <c r="D2" s="78"/>
      <c r="E2" s="78"/>
      <c r="F2" s="78"/>
      <c r="G2" s="78"/>
    </row>
    <row r="3" spans="1:8" ht="25.7" customHeight="1">
      <c r="A3" s="79" t="s">
        <v>63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8" ht="25.7" customHeight="1">
      <c r="A6" s="4">
        <v>1</v>
      </c>
      <c r="B6" s="68" t="s">
        <v>28</v>
      </c>
      <c r="C6" s="76"/>
      <c r="D6" s="76"/>
      <c r="E6" s="76"/>
      <c r="F6" s="69"/>
      <c r="G6" s="1">
        <v>1</v>
      </c>
      <c r="H6" s="19"/>
    </row>
    <row r="7" spans="1:8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8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8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8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8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8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0</v>
      </c>
      <c r="H12" s="19"/>
    </row>
    <row r="13" spans="1:8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0</v>
      </c>
    </row>
    <row r="14" spans="1:8" ht="25.7" customHeight="1">
      <c r="A14" s="4">
        <v>9</v>
      </c>
      <c r="B14" s="68" t="s">
        <v>36</v>
      </c>
      <c r="C14" s="76"/>
      <c r="D14" s="76"/>
      <c r="E14" s="76"/>
      <c r="F14" s="69"/>
      <c r="G14" s="1">
        <v>0</v>
      </c>
    </row>
    <row r="15" spans="1:8" ht="25.7" customHeight="1">
      <c r="A15" s="4">
        <v>10</v>
      </c>
      <c r="B15" s="68" t="s">
        <v>37</v>
      </c>
      <c r="C15" s="76"/>
      <c r="D15" s="76"/>
      <c r="E15" s="76"/>
      <c r="F15" s="69"/>
      <c r="G15" s="1">
        <v>0</v>
      </c>
    </row>
    <row r="16" spans="1:8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6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28.5" customHeight="1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1">
        <v>2</v>
      </c>
      <c r="E19" s="1">
        <v>2</v>
      </c>
      <c r="F19" s="24"/>
      <c r="G19" s="8">
        <f>(D19+E19+F19)/2</f>
        <v>2</v>
      </c>
    </row>
    <row r="20" spans="1:10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24"/>
      <c r="G20" s="8">
        <f t="shared" ref="G20:G23" si="0">(D20+E20+F20)/2</f>
        <v>2</v>
      </c>
    </row>
    <row r="21" spans="1:10" ht="25.7" customHeight="1">
      <c r="A21" s="1">
        <v>3</v>
      </c>
      <c r="B21" s="68" t="s">
        <v>46</v>
      </c>
      <c r="C21" s="69"/>
      <c r="D21" s="1">
        <v>2</v>
      </c>
      <c r="E21" s="1">
        <v>2</v>
      </c>
      <c r="F21" s="24"/>
      <c r="G21" s="8">
        <f t="shared" si="0"/>
        <v>2</v>
      </c>
    </row>
    <row r="22" spans="1:10" ht="25.7" customHeight="1">
      <c r="A22" s="1">
        <v>4</v>
      </c>
      <c r="B22" s="68" t="s">
        <v>47</v>
      </c>
      <c r="C22" s="69"/>
      <c r="D22" s="1">
        <v>2</v>
      </c>
      <c r="E22" s="1">
        <v>2</v>
      </c>
      <c r="F22" s="24"/>
      <c r="G22" s="8">
        <f t="shared" si="0"/>
        <v>2</v>
      </c>
      <c r="J22" s="17"/>
    </row>
    <row r="23" spans="1:10" ht="28.5" customHeight="1">
      <c r="A23" s="1">
        <v>5</v>
      </c>
      <c r="B23" s="68" t="s">
        <v>48</v>
      </c>
      <c r="C23" s="69"/>
      <c r="D23" s="1">
        <v>2</v>
      </c>
      <c r="E23" s="1">
        <v>1.9</v>
      </c>
      <c r="F23" s="24"/>
      <c r="G23" s="8">
        <f t="shared" si="0"/>
        <v>1.95</v>
      </c>
    </row>
    <row r="24" spans="1:10" ht="25.7" customHeight="1">
      <c r="A24" s="92" t="s">
        <v>38</v>
      </c>
      <c r="B24" s="64"/>
      <c r="C24" s="64"/>
      <c r="D24" s="64"/>
      <c r="E24" s="64"/>
      <c r="F24" s="64"/>
      <c r="G24" s="9">
        <f>SUM(G19:G23)</f>
        <v>9.9499999999999993</v>
      </c>
    </row>
    <row r="25" spans="1:10" ht="25.7" customHeight="1">
      <c r="A25" s="70" t="s">
        <v>49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30.75" customHeight="1">
      <c r="A27" s="1">
        <v>1</v>
      </c>
      <c r="B27" s="10" t="s">
        <v>64</v>
      </c>
      <c r="C27" s="11">
        <v>25</v>
      </c>
      <c r="D27" s="11">
        <v>25</v>
      </c>
      <c r="E27" s="11">
        <v>25</v>
      </c>
      <c r="F27" s="12"/>
      <c r="G27" s="13">
        <f>(D27+E27+F27)/2</f>
        <v>25</v>
      </c>
    </row>
    <row r="28" spans="1:10" ht="18" customHeight="1">
      <c r="A28" s="1">
        <v>2</v>
      </c>
      <c r="B28" s="10" t="s">
        <v>65</v>
      </c>
      <c r="C28" s="11">
        <v>20</v>
      </c>
      <c r="D28" s="11">
        <v>20</v>
      </c>
      <c r="E28" s="11">
        <v>19</v>
      </c>
      <c r="F28" s="12"/>
      <c r="G28" s="13">
        <f>(D28+E28+F28)/2</f>
        <v>19.5</v>
      </c>
    </row>
    <row r="29" spans="1:10" ht="28.5">
      <c r="A29" s="1">
        <v>3</v>
      </c>
      <c r="B29" s="10" t="s">
        <v>66</v>
      </c>
      <c r="C29" s="11">
        <v>15</v>
      </c>
      <c r="D29" s="11">
        <v>15</v>
      </c>
      <c r="E29" s="11">
        <v>15</v>
      </c>
      <c r="F29" s="12"/>
      <c r="G29" s="13">
        <f>(D29+E29+F29)/2</f>
        <v>15</v>
      </c>
    </row>
    <row r="30" spans="1:10" ht="42.75">
      <c r="A30" s="1">
        <v>4</v>
      </c>
      <c r="B30" s="10" t="s">
        <v>67</v>
      </c>
      <c r="C30" s="11">
        <v>5</v>
      </c>
      <c r="D30" s="11">
        <v>5</v>
      </c>
      <c r="E30" s="11">
        <v>5</v>
      </c>
      <c r="F30" s="12"/>
      <c r="G30" s="13">
        <f>(D30+E30+F30)/2</f>
        <v>5</v>
      </c>
    </row>
    <row r="31" spans="1:10" ht="313.5">
      <c r="A31" s="1">
        <v>5</v>
      </c>
      <c r="B31" s="10" t="s">
        <v>68</v>
      </c>
      <c r="C31" s="11">
        <v>15</v>
      </c>
      <c r="D31" s="11">
        <v>15</v>
      </c>
      <c r="E31" s="11">
        <v>14</v>
      </c>
      <c r="F31" s="12"/>
      <c r="G31" s="13">
        <f>(D31+E31+F31)/2</f>
        <v>14.5</v>
      </c>
    </row>
    <row r="32" spans="1:10" ht="25.7" customHeight="1">
      <c r="A32" s="64" t="s">
        <v>38</v>
      </c>
      <c r="B32" s="64"/>
      <c r="C32" s="64"/>
      <c r="D32" s="64"/>
      <c r="E32" s="64"/>
      <c r="F32" s="64"/>
      <c r="G32" s="13">
        <f>SUM(G27:G31)</f>
        <v>79</v>
      </c>
    </row>
    <row r="33" spans="1:7" ht="25.7" customHeight="1">
      <c r="A33" s="65" t="s">
        <v>7</v>
      </c>
      <c r="B33" s="65"/>
      <c r="C33" s="65"/>
      <c r="D33" s="65"/>
      <c r="E33" s="65"/>
      <c r="F33" s="65"/>
      <c r="G33" s="15">
        <f>G16+G24+G32</f>
        <v>94.95</v>
      </c>
    </row>
    <row r="34" spans="1:7" ht="25.7" customHeight="1">
      <c r="A34" s="66" t="s">
        <v>8</v>
      </c>
      <c r="B34" s="66"/>
      <c r="C34" s="66"/>
      <c r="D34" s="66"/>
      <c r="E34" s="66"/>
      <c r="F34" s="66"/>
      <c r="G34" s="16">
        <f>G33*部门平衡!C5</f>
        <v>94.95</v>
      </c>
    </row>
    <row r="35" spans="1:7" ht="25.7" customHeight="1">
      <c r="A35" s="67" t="s">
        <v>55</v>
      </c>
      <c r="B35" s="67"/>
      <c r="C35" s="67"/>
      <c r="D35" s="67"/>
      <c r="E35" s="67"/>
      <c r="F35" s="67"/>
      <c r="G35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7" t="s">
        <v>22</v>
      </c>
      <c r="B1" s="77"/>
      <c r="C1" s="77"/>
      <c r="D1" s="77"/>
      <c r="E1" s="77"/>
      <c r="F1" s="77"/>
      <c r="G1" s="77"/>
    </row>
    <row r="2" spans="1:8" ht="25.7" customHeight="1">
      <c r="A2" s="78" t="s">
        <v>23</v>
      </c>
      <c r="B2" s="78"/>
      <c r="C2" s="78"/>
      <c r="D2" s="78"/>
      <c r="E2" s="78"/>
      <c r="F2" s="78"/>
      <c r="G2" s="78"/>
    </row>
    <row r="3" spans="1:8" ht="25.7" customHeight="1">
      <c r="A3" s="79" t="s">
        <v>69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8" ht="25.7" customHeight="1">
      <c r="A6" s="4">
        <v>1</v>
      </c>
      <c r="B6" s="68" t="s">
        <v>28</v>
      </c>
      <c r="C6" s="76"/>
      <c r="D6" s="76"/>
      <c r="E6" s="76"/>
      <c r="F6" s="69"/>
      <c r="G6" s="1">
        <v>1</v>
      </c>
      <c r="H6" s="19"/>
    </row>
    <row r="7" spans="1:8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8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8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8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8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8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0</v>
      </c>
    </row>
    <row r="13" spans="1:8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0</v>
      </c>
    </row>
    <row r="14" spans="1:8" ht="25.7" customHeight="1">
      <c r="A14" s="4">
        <v>9</v>
      </c>
      <c r="B14" s="68" t="s">
        <v>36</v>
      </c>
      <c r="C14" s="76"/>
      <c r="D14" s="76"/>
      <c r="E14" s="76"/>
      <c r="F14" s="69"/>
      <c r="G14" s="1">
        <v>0</v>
      </c>
    </row>
    <row r="15" spans="1:8" ht="25.7" customHeight="1">
      <c r="A15" s="4">
        <v>10</v>
      </c>
      <c r="B15" s="68" t="s">
        <v>37</v>
      </c>
      <c r="C15" s="76"/>
      <c r="D15" s="76"/>
      <c r="E15" s="76"/>
      <c r="F15" s="69"/>
      <c r="G15" s="1">
        <v>0</v>
      </c>
    </row>
    <row r="16" spans="1:8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6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8" t="s">
        <v>46</v>
      </c>
      <c r="C21" s="69"/>
      <c r="D21" s="1">
        <v>2</v>
      </c>
      <c r="E21" s="1">
        <v>1.9</v>
      </c>
      <c r="F21" s="7"/>
      <c r="G21" s="8">
        <f t="shared" si="0"/>
        <v>1.95</v>
      </c>
    </row>
    <row r="22" spans="1:10" ht="25.7" customHeight="1">
      <c r="A22" s="1">
        <v>4</v>
      </c>
      <c r="B22" s="68" t="s">
        <v>47</v>
      </c>
      <c r="C22" s="69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68" t="s">
        <v>48</v>
      </c>
      <c r="C23" s="69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9.9499999999999993</v>
      </c>
    </row>
    <row r="25" spans="1:10" ht="25.7" customHeight="1">
      <c r="A25" s="70" t="s">
        <v>49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41.25" customHeight="1">
      <c r="A27" s="1">
        <v>1</v>
      </c>
      <c r="B27" s="23" t="s">
        <v>66</v>
      </c>
      <c r="C27" s="1">
        <v>45</v>
      </c>
      <c r="D27" s="1">
        <v>45</v>
      </c>
      <c r="E27" s="11">
        <v>44</v>
      </c>
      <c r="F27" s="12"/>
      <c r="G27" s="13">
        <f>(D27+E27+F27)/2</f>
        <v>44.5</v>
      </c>
    </row>
    <row r="28" spans="1:10" ht="41.25" customHeight="1">
      <c r="A28" s="1">
        <v>2</v>
      </c>
      <c r="B28" s="23" t="s">
        <v>70</v>
      </c>
      <c r="C28" s="1">
        <v>30</v>
      </c>
      <c r="D28" s="1">
        <v>30</v>
      </c>
      <c r="E28" s="11">
        <v>29</v>
      </c>
      <c r="F28" s="12"/>
      <c r="G28" s="13">
        <f>(D28+E28+F28)/2</f>
        <v>29.5</v>
      </c>
    </row>
    <row r="29" spans="1:10" ht="116.25" customHeight="1">
      <c r="A29" s="1">
        <v>3</v>
      </c>
      <c r="B29" s="23" t="s">
        <v>71</v>
      </c>
      <c r="C29" s="1">
        <v>5</v>
      </c>
      <c r="D29" s="1">
        <v>5</v>
      </c>
      <c r="E29" s="11">
        <v>5</v>
      </c>
      <c r="F29" s="12"/>
      <c r="G29" s="13">
        <f>(D29+E29+F29)/2</f>
        <v>5</v>
      </c>
    </row>
    <row r="30" spans="1:10" ht="39.75" customHeight="1">
      <c r="A30" s="64" t="s">
        <v>38</v>
      </c>
      <c r="B30" s="64"/>
      <c r="C30" s="64"/>
      <c r="D30" s="64"/>
      <c r="E30" s="64"/>
      <c r="F30" s="64"/>
      <c r="G30" s="14">
        <f>SUM(G27:G29)</f>
        <v>79</v>
      </c>
    </row>
    <row r="31" spans="1:10" ht="25.7" customHeight="1">
      <c r="A31" s="65" t="s">
        <v>7</v>
      </c>
      <c r="B31" s="65"/>
      <c r="C31" s="65"/>
      <c r="D31" s="65"/>
      <c r="E31" s="65"/>
      <c r="F31" s="65"/>
      <c r="G31" s="15">
        <f>G16+G24+G30</f>
        <v>94.95</v>
      </c>
    </row>
    <row r="32" spans="1:10" ht="25.7" customHeight="1">
      <c r="A32" s="66" t="s">
        <v>8</v>
      </c>
      <c r="B32" s="66"/>
      <c r="C32" s="66"/>
      <c r="D32" s="66"/>
      <c r="E32" s="66"/>
      <c r="F32" s="66"/>
      <c r="G32" s="16">
        <f>G31*部门平衡!C5</f>
        <v>94.95</v>
      </c>
    </row>
    <row r="33" spans="1:7" ht="25.7" customHeight="1">
      <c r="A33" s="67" t="s">
        <v>55</v>
      </c>
      <c r="B33" s="67"/>
      <c r="C33" s="67"/>
      <c r="D33" s="67"/>
      <c r="E33" s="67"/>
      <c r="F33" s="67"/>
      <c r="G33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77" t="s">
        <v>22</v>
      </c>
      <c r="B1" s="77"/>
      <c r="C1" s="77"/>
      <c r="D1" s="77"/>
      <c r="E1" s="77"/>
      <c r="F1" s="77"/>
      <c r="G1" s="77"/>
    </row>
    <row r="2" spans="1:8" ht="25.7" customHeight="1">
      <c r="A2" s="78" t="s">
        <v>23</v>
      </c>
      <c r="B2" s="78"/>
      <c r="C2" s="78"/>
      <c r="D2" s="78"/>
      <c r="E2" s="78"/>
      <c r="F2" s="78"/>
      <c r="G2" s="78"/>
    </row>
    <row r="3" spans="1:8" ht="25.7" customHeight="1">
      <c r="A3" s="79" t="s">
        <v>72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8" ht="25.7" customHeight="1">
      <c r="A6" s="4">
        <v>1</v>
      </c>
      <c r="B6" s="68" t="s">
        <v>28</v>
      </c>
      <c r="C6" s="76"/>
      <c r="D6" s="76"/>
      <c r="E6" s="76"/>
      <c r="F6" s="69"/>
      <c r="G6" s="18">
        <v>1</v>
      </c>
      <c r="H6" s="19"/>
    </row>
    <row r="7" spans="1:8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8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8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8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8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8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0</v>
      </c>
    </row>
    <row r="13" spans="1:8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0</v>
      </c>
    </row>
    <row r="14" spans="1:8" ht="25.7" customHeight="1">
      <c r="A14" s="4">
        <v>9</v>
      </c>
      <c r="B14" s="68" t="s">
        <v>36</v>
      </c>
      <c r="C14" s="76"/>
      <c r="D14" s="76"/>
      <c r="E14" s="76"/>
      <c r="F14" s="69"/>
      <c r="G14" s="1">
        <v>0</v>
      </c>
    </row>
    <row r="15" spans="1:8" ht="25.7" customHeight="1">
      <c r="A15" s="4">
        <v>10</v>
      </c>
      <c r="B15" s="68" t="s">
        <v>37</v>
      </c>
      <c r="C15" s="76"/>
      <c r="D15" s="76"/>
      <c r="E15" s="76"/>
      <c r="F15" s="69"/>
      <c r="G15" s="1">
        <v>0</v>
      </c>
    </row>
    <row r="16" spans="1:8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6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8" t="s">
        <v>46</v>
      </c>
      <c r="C21" s="69"/>
      <c r="D21" s="1">
        <v>2</v>
      </c>
      <c r="E21" s="1">
        <v>2</v>
      </c>
      <c r="F21" s="7">
        <v>1.9</v>
      </c>
      <c r="G21" s="8">
        <f t="shared" si="0"/>
        <v>1.9666666666666668</v>
      </c>
    </row>
    <row r="22" spans="1:10" ht="25.7" customHeight="1">
      <c r="A22" s="1">
        <v>4</v>
      </c>
      <c r="B22" s="68" t="s">
        <v>47</v>
      </c>
      <c r="C22" s="69"/>
      <c r="D22" s="1">
        <v>2</v>
      </c>
      <c r="E22" s="1">
        <v>1.9</v>
      </c>
      <c r="F22" s="7">
        <v>2</v>
      </c>
      <c r="G22" s="8">
        <f t="shared" si="0"/>
        <v>1.9666666666666668</v>
      </c>
      <c r="J22" s="17"/>
    </row>
    <row r="23" spans="1:10" ht="28.5" customHeight="1">
      <c r="A23" s="1">
        <v>5</v>
      </c>
      <c r="B23" s="68" t="s">
        <v>48</v>
      </c>
      <c r="C23" s="69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9.9333333333333336</v>
      </c>
    </row>
    <row r="25" spans="1:10" ht="25.7" customHeight="1">
      <c r="A25" s="70" t="s">
        <v>49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47.94999999999999" customHeight="1">
      <c r="A27" s="1">
        <v>1</v>
      </c>
      <c r="B27" s="20" t="s">
        <v>73</v>
      </c>
      <c r="C27" s="1">
        <v>5</v>
      </c>
      <c r="D27" s="1">
        <v>5</v>
      </c>
      <c r="E27" s="11">
        <v>5</v>
      </c>
      <c r="F27" s="12">
        <v>5</v>
      </c>
      <c r="G27" s="13">
        <f>(D27+E27+F27)/3</f>
        <v>5</v>
      </c>
    </row>
    <row r="28" spans="1:10" ht="36" customHeight="1">
      <c r="A28" s="1">
        <v>2</v>
      </c>
      <c r="B28" s="60" t="s">
        <v>79</v>
      </c>
      <c r="C28" s="1">
        <v>30</v>
      </c>
      <c r="D28" s="1">
        <v>30</v>
      </c>
      <c r="E28" s="11">
        <v>29</v>
      </c>
      <c r="F28" s="12">
        <v>29</v>
      </c>
      <c r="G28" s="13">
        <f>(D28+E28+F28)/3</f>
        <v>29.333333333333332</v>
      </c>
    </row>
    <row r="29" spans="1:10" ht="36" customHeight="1">
      <c r="A29" s="1">
        <v>3</v>
      </c>
      <c r="B29" s="60" t="s">
        <v>80</v>
      </c>
      <c r="C29" s="1">
        <v>20</v>
      </c>
      <c r="D29" s="1">
        <v>20</v>
      </c>
      <c r="E29" s="11">
        <v>19</v>
      </c>
      <c r="F29" s="12">
        <v>19</v>
      </c>
      <c r="G29" s="13">
        <f>(D29+E29+F29)/3</f>
        <v>19.333333333333332</v>
      </c>
    </row>
    <row r="30" spans="1:10" ht="120.95" customHeight="1">
      <c r="A30" s="1">
        <v>4</v>
      </c>
      <c r="B30" s="22" t="s">
        <v>74</v>
      </c>
      <c r="C30" s="1">
        <v>10</v>
      </c>
      <c r="D30" s="1">
        <v>10</v>
      </c>
      <c r="E30" s="11">
        <v>10</v>
      </c>
      <c r="F30" s="12">
        <v>10</v>
      </c>
      <c r="G30" s="13">
        <f>(D30+E30+F30)/3</f>
        <v>10</v>
      </c>
    </row>
    <row r="31" spans="1:10" ht="34.5" customHeight="1">
      <c r="A31" s="1">
        <v>5</v>
      </c>
      <c r="B31" s="60" t="s">
        <v>81</v>
      </c>
      <c r="C31" s="1">
        <v>15</v>
      </c>
      <c r="D31" s="1">
        <v>15</v>
      </c>
      <c r="E31" s="11">
        <v>15</v>
      </c>
      <c r="F31" s="12">
        <v>15</v>
      </c>
      <c r="G31" s="13">
        <f>(D31+E31+F31)/3</f>
        <v>15</v>
      </c>
    </row>
    <row r="32" spans="1:10" ht="32.25" customHeight="1">
      <c r="A32" s="64" t="s">
        <v>18</v>
      </c>
      <c r="B32" s="64"/>
      <c r="C32" s="64"/>
      <c r="D32" s="64"/>
      <c r="E32" s="64"/>
      <c r="F32" s="64"/>
      <c r="G32" s="14">
        <f>SUM(G27:G31)</f>
        <v>78.666666666666657</v>
      </c>
    </row>
    <row r="33" spans="1:7" ht="25.7" customHeight="1">
      <c r="A33" s="65" t="s">
        <v>7</v>
      </c>
      <c r="B33" s="65"/>
      <c r="C33" s="65"/>
      <c r="D33" s="65"/>
      <c r="E33" s="65"/>
      <c r="F33" s="65"/>
      <c r="G33" s="15">
        <f>G16+G24+G32</f>
        <v>94.6</v>
      </c>
    </row>
    <row r="34" spans="1:7" ht="25.7" customHeight="1">
      <c r="A34" s="66" t="s">
        <v>8</v>
      </c>
      <c r="B34" s="66"/>
      <c r="C34" s="66"/>
      <c r="D34" s="66"/>
      <c r="E34" s="66"/>
      <c r="F34" s="66"/>
      <c r="G34" s="16">
        <f>G33*部门平衡!C5</f>
        <v>94.6</v>
      </c>
    </row>
    <row r="35" spans="1:7" ht="25.7" customHeight="1">
      <c r="A35" s="67" t="s">
        <v>55</v>
      </c>
      <c r="B35" s="67"/>
      <c r="C35" s="67"/>
      <c r="D35" s="67"/>
      <c r="E35" s="67"/>
      <c r="F35" s="67"/>
      <c r="G35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7" t="s">
        <v>22</v>
      </c>
      <c r="B1" s="77"/>
      <c r="C1" s="77"/>
      <c r="D1" s="77"/>
      <c r="E1" s="77"/>
      <c r="F1" s="77"/>
      <c r="G1" s="77"/>
    </row>
    <row r="2" spans="1:7" ht="25.7" customHeight="1">
      <c r="A2" s="78" t="s">
        <v>23</v>
      </c>
      <c r="B2" s="78"/>
      <c r="C2" s="78"/>
      <c r="D2" s="78"/>
      <c r="E2" s="78"/>
      <c r="F2" s="78"/>
      <c r="G2" s="78"/>
    </row>
    <row r="3" spans="1:7" ht="25.7" customHeight="1">
      <c r="A3" s="79" t="s">
        <v>75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4" t="s">
        <v>26</v>
      </c>
      <c r="C5" s="81"/>
      <c r="D5" s="81"/>
      <c r="E5" s="81"/>
      <c r="F5" s="75"/>
      <c r="G5" s="1" t="s">
        <v>27</v>
      </c>
    </row>
    <row r="6" spans="1:7" ht="25.7" customHeight="1">
      <c r="A6" s="4">
        <v>1</v>
      </c>
      <c r="B6" s="68" t="s">
        <v>28</v>
      </c>
      <c r="C6" s="76"/>
      <c r="D6" s="76"/>
      <c r="E6" s="76"/>
      <c r="F6" s="69"/>
      <c r="G6" s="1">
        <v>0</v>
      </c>
    </row>
    <row r="7" spans="1:7" ht="25.7" customHeight="1">
      <c r="A7" s="4">
        <v>2</v>
      </c>
      <c r="B7" s="68" t="s">
        <v>29</v>
      </c>
      <c r="C7" s="76"/>
      <c r="D7" s="76"/>
      <c r="E7" s="76"/>
      <c r="F7" s="69"/>
      <c r="G7" s="1">
        <v>1</v>
      </c>
    </row>
    <row r="8" spans="1:7" ht="25.7" customHeight="1">
      <c r="A8" s="4">
        <v>3</v>
      </c>
      <c r="B8" s="68" t="s">
        <v>30</v>
      </c>
      <c r="C8" s="76"/>
      <c r="D8" s="76"/>
      <c r="E8" s="76"/>
      <c r="F8" s="69"/>
      <c r="G8" s="1">
        <v>1</v>
      </c>
    </row>
    <row r="9" spans="1:7" ht="25.7" customHeight="1">
      <c r="A9" s="4">
        <v>4</v>
      </c>
      <c r="B9" s="68" t="s">
        <v>31</v>
      </c>
      <c r="C9" s="76"/>
      <c r="D9" s="76"/>
      <c r="E9" s="76"/>
      <c r="F9" s="69"/>
      <c r="G9" s="1">
        <v>1</v>
      </c>
    </row>
    <row r="10" spans="1:7" ht="25.7" customHeight="1">
      <c r="A10" s="4">
        <v>5</v>
      </c>
      <c r="B10" s="68" t="s">
        <v>32</v>
      </c>
      <c r="C10" s="76"/>
      <c r="D10" s="76"/>
      <c r="E10" s="76"/>
      <c r="F10" s="69"/>
      <c r="G10" s="1">
        <v>1</v>
      </c>
    </row>
    <row r="11" spans="1:7" ht="25.7" customHeight="1">
      <c r="A11" s="4">
        <v>6</v>
      </c>
      <c r="B11" s="68" t="s">
        <v>33</v>
      </c>
      <c r="C11" s="76"/>
      <c r="D11" s="76"/>
      <c r="E11" s="76"/>
      <c r="F11" s="69"/>
      <c r="G11" s="1">
        <v>1</v>
      </c>
    </row>
    <row r="12" spans="1:7" ht="25.7" customHeight="1">
      <c r="A12" s="4">
        <v>7</v>
      </c>
      <c r="B12" s="68" t="s">
        <v>34</v>
      </c>
      <c r="C12" s="76"/>
      <c r="D12" s="76"/>
      <c r="E12" s="76"/>
      <c r="F12" s="69"/>
      <c r="G12" s="1">
        <v>0</v>
      </c>
    </row>
    <row r="13" spans="1:7" ht="25.7" customHeight="1">
      <c r="A13" s="4">
        <v>8</v>
      </c>
      <c r="B13" s="68" t="s">
        <v>35</v>
      </c>
      <c r="C13" s="76"/>
      <c r="D13" s="76"/>
      <c r="E13" s="76"/>
      <c r="F13" s="69"/>
      <c r="G13" s="1">
        <v>0</v>
      </c>
    </row>
    <row r="14" spans="1:7" ht="25.7" customHeight="1">
      <c r="A14" s="4">
        <v>9</v>
      </c>
      <c r="B14" s="68" t="s">
        <v>36</v>
      </c>
      <c r="C14" s="76"/>
      <c r="D14" s="76"/>
      <c r="E14" s="76"/>
      <c r="F14" s="69"/>
      <c r="G14" s="1">
        <v>0</v>
      </c>
    </row>
    <row r="15" spans="1:7" ht="25.7" customHeight="1">
      <c r="A15" s="4">
        <v>10</v>
      </c>
      <c r="B15" s="68" t="s">
        <v>37</v>
      </c>
      <c r="C15" s="76"/>
      <c r="D15" s="76"/>
      <c r="E15" s="76"/>
      <c r="F15" s="69"/>
      <c r="G15" s="1">
        <v>0</v>
      </c>
    </row>
    <row r="16" spans="1:7" ht="25.7" customHeight="1">
      <c r="A16" s="71" t="s">
        <v>38</v>
      </c>
      <c r="B16" s="72"/>
      <c r="C16" s="72"/>
      <c r="D16" s="72"/>
      <c r="E16" s="72"/>
      <c r="F16" s="73"/>
      <c r="G16" s="5">
        <f>SUM(G6:G15)</f>
        <v>5</v>
      </c>
    </row>
    <row r="17" spans="1:10" ht="25.7" customHeight="1">
      <c r="A17" s="70" t="s">
        <v>39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26</v>
      </c>
      <c r="C18" s="75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8" t="s">
        <v>44</v>
      </c>
      <c r="C19" s="69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8" t="s">
        <v>45</v>
      </c>
      <c r="C20" s="69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8" t="s">
        <v>46</v>
      </c>
      <c r="C21" s="69"/>
      <c r="D21" s="1">
        <v>2</v>
      </c>
      <c r="E21" s="1">
        <v>1.9</v>
      </c>
      <c r="F21" s="7">
        <v>2</v>
      </c>
      <c r="G21" s="8">
        <f t="shared" si="0"/>
        <v>1.9666666666666668</v>
      </c>
    </row>
    <row r="22" spans="1:10" ht="25.7" customHeight="1">
      <c r="A22" s="1">
        <v>4</v>
      </c>
      <c r="B22" s="68" t="s">
        <v>47</v>
      </c>
      <c r="C22" s="69"/>
      <c r="D22" s="1">
        <v>2</v>
      </c>
      <c r="E22" s="1">
        <v>1.9</v>
      </c>
      <c r="F22" s="7">
        <v>2</v>
      </c>
      <c r="G22" s="8">
        <f t="shared" si="0"/>
        <v>1.9666666666666668</v>
      </c>
      <c r="J22" s="17"/>
    </row>
    <row r="23" spans="1:10" ht="28.5" customHeight="1">
      <c r="A23" s="1">
        <v>5</v>
      </c>
      <c r="B23" s="68" t="s">
        <v>48</v>
      </c>
      <c r="C23" s="69"/>
      <c r="D23" s="1">
        <v>2</v>
      </c>
      <c r="E23" s="1">
        <v>1.9</v>
      </c>
      <c r="F23" s="7">
        <v>2</v>
      </c>
      <c r="G23" s="8">
        <f t="shared" si="0"/>
        <v>1.9666666666666668</v>
      </c>
    </row>
    <row r="24" spans="1:10" ht="25.7" customHeight="1">
      <c r="A24" s="64" t="s">
        <v>38</v>
      </c>
      <c r="B24" s="64"/>
      <c r="C24" s="64"/>
      <c r="D24" s="64"/>
      <c r="E24" s="64"/>
      <c r="F24" s="64"/>
      <c r="G24" s="9">
        <f>SUM(G19:G23)</f>
        <v>9.9</v>
      </c>
    </row>
    <row r="25" spans="1:10" ht="25.7" customHeight="1">
      <c r="A25" s="70" t="s">
        <v>49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35" customHeight="1">
      <c r="A27" s="1">
        <v>1</v>
      </c>
      <c r="B27" s="61" t="s">
        <v>82</v>
      </c>
      <c r="C27" s="1">
        <v>40</v>
      </c>
      <c r="D27" s="1">
        <v>40</v>
      </c>
      <c r="E27" s="11">
        <v>38</v>
      </c>
      <c r="F27" s="12">
        <v>39</v>
      </c>
      <c r="G27" s="13">
        <f t="shared" ref="G27:G29" si="1">(D27+E27+F27)/3</f>
        <v>39</v>
      </c>
    </row>
    <row r="28" spans="1:10" ht="75" customHeight="1">
      <c r="A28" s="1">
        <v>2</v>
      </c>
      <c r="B28" s="61" t="s">
        <v>83</v>
      </c>
      <c r="C28" s="1">
        <v>30</v>
      </c>
      <c r="D28" s="1">
        <v>30</v>
      </c>
      <c r="E28" s="11">
        <v>30</v>
      </c>
      <c r="F28" s="12">
        <v>29</v>
      </c>
      <c r="G28" s="13">
        <f t="shared" si="1"/>
        <v>29.666666666666668</v>
      </c>
    </row>
    <row r="29" spans="1:10" ht="135.75" customHeight="1">
      <c r="A29" s="1">
        <v>3</v>
      </c>
      <c r="B29" s="61" t="s">
        <v>84</v>
      </c>
      <c r="C29" s="1">
        <v>10</v>
      </c>
      <c r="D29" s="1">
        <v>10</v>
      </c>
      <c r="E29" s="11">
        <v>10</v>
      </c>
      <c r="F29" s="12">
        <v>10</v>
      </c>
      <c r="G29" s="13">
        <f t="shared" si="1"/>
        <v>10</v>
      </c>
    </row>
    <row r="30" spans="1:10" ht="32.25" customHeight="1">
      <c r="A30" s="64" t="s">
        <v>38</v>
      </c>
      <c r="B30" s="64"/>
      <c r="C30" s="64"/>
      <c r="D30" s="64"/>
      <c r="E30" s="64"/>
      <c r="F30" s="64"/>
      <c r="G30" s="14">
        <f>SUM(G27:G29)</f>
        <v>78.666666666666671</v>
      </c>
    </row>
    <row r="31" spans="1:10" ht="25.7" customHeight="1">
      <c r="A31" s="65" t="s">
        <v>7</v>
      </c>
      <c r="B31" s="65"/>
      <c r="C31" s="65"/>
      <c r="D31" s="65"/>
      <c r="E31" s="65"/>
      <c r="F31" s="65"/>
      <c r="G31" s="15">
        <f>G16+G24+G30</f>
        <v>93.566666666666677</v>
      </c>
    </row>
    <row r="32" spans="1:10" ht="25.7" customHeight="1">
      <c r="A32" s="66" t="s">
        <v>8</v>
      </c>
      <c r="B32" s="66"/>
      <c r="C32" s="66"/>
      <c r="D32" s="66"/>
      <c r="E32" s="66"/>
      <c r="F32" s="66"/>
      <c r="G32" s="16">
        <f>G31*部门平衡!C5</f>
        <v>93.566666666666677</v>
      </c>
    </row>
    <row r="33" spans="1:7" ht="25.7" customHeight="1">
      <c r="A33" s="67" t="s">
        <v>55</v>
      </c>
      <c r="B33" s="67"/>
      <c r="C33" s="67"/>
      <c r="D33" s="67"/>
      <c r="E33" s="67"/>
      <c r="F33" s="67"/>
      <c r="G33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2022-01-07T00:23:58Z</cp:lastPrinted>
  <dcterms:created xsi:type="dcterms:W3CDTF">2014-08-30T00:25:00Z</dcterms:created>
  <dcterms:modified xsi:type="dcterms:W3CDTF">2022-01-07T00:24:01Z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2052-11.1.0.10314</vt:lpwstr>
  </property>
  <property fmtid="{D5CDD505-2E9C-101B-9397-08002B2CF9AE}" pid="4" name="ICV">
    <vt:lpwstr>61CB21B8DDD04695B2CF36A5FD942DDB</vt:lpwstr>
  </property>
</Properties>
</file>