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刘俊杰" sheetId="35" r:id="rId10"/>
    <sheet name="杨德山" sheetId="40" r:id="rId11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汇总表!$A$1:$G$13</definedName>
  </definedNames>
  <calcPr calcId="124519"/>
</workbook>
</file>

<file path=xl/calcChain.xml><?xml version="1.0" encoding="utf-8"?>
<calcChain xmlns="http://schemas.openxmlformats.org/spreadsheetml/2006/main">
  <c r="G29" i="39"/>
  <c r="G29" i="40"/>
  <c r="G28"/>
  <c r="G27"/>
  <c r="G23"/>
  <c r="G22"/>
  <c r="G21"/>
  <c r="G20"/>
  <c r="G19"/>
  <c r="G16"/>
  <c r="G30" i="35"/>
  <c r="G29"/>
  <c r="G28"/>
  <c r="G27"/>
  <c r="G23"/>
  <c r="G22"/>
  <c r="G21"/>
  <c r="G20"/>
  <c r="G19"/>
  <c r="G16"/>
  <c r="G29" i="29"/>
  <c r="G28"/>
  <c r="G27"/>
  <c r="G23"/>
  <c r="G22"/>
  <c r="G21"/>
  <c r="G20"/>
  <c r="G19"/>
  <c r="G16"/>
  <c r="C10" i="16" s="1"/>
  <c r="G30" i="26"/>
  <c r="G29"/>
  <c r="G28"/>
  <c r="G27"/>
  <c r="G23"/>
  <c r="G22"/>
  <c r="G21"/>
  <c r="G20"/>
  <c r="G19"/>
  <c r="G16"/>
  <c r="C9" i="16" s="1"/>
  <c r="G28" i="38"/>
  <c r="G27"/>
  <c r="G29" s="1"/>
  <c r="E8" i="16" s="1"/>
  <c r="G23" i="38"/>
  <c r="G22"/>
  <c r="G21"/>
  <c r="G20"/>
  <c r="G19"/>
  <c r="G16"/>
  <c r="C8" i="16" s="1"/>
  <c r="G28" i="24"/>
  <c r="G27"/>
  <c r="G23"/>
  <c r="G22"/>
  <c r="G21"/>
  <c r="G20"/>
  <c r="G19"/>
  <c r="G16"/>
  <c r="G28" i="39"/>
  <c r="G27"/>
  <c r="G23"/>
  <c r="G22"/>
  <c r="G21"/>
  <c r="G20"/>
  <c r="G19"/>
  <c r="G16"/>
  <c r="C6" i="16" s="1"/>
  <c r="G27" i="36"/>
  <c r="G28" s="1"/>
  <c r="E5" i="16" s="1"/>
  <c r="G23" i="36"/>
  <c r="G22"/>
  <c r="G21"/>
  <c r="G20"/>
  <c r="G19"/>
  <c r="G16"/>
  <c r="G29" i="21"/>
  <c r="G28"/>
  <c r="G27"/>
  <c r="G23"/>
  <c r="G22"/>
  <c r="G21"/>
  <c r="G20"/>
  <c r="G19"/>
  <c r="G16"/>
  <c r="C12" i="16"/>
  <c r="C11"/>
  <c r="C5"/>
  <c r="C4"/>
  <c r="G29" i="24" l="1"/>
  <c r="E7" i="16" s="1"/>
  <c r="G24" i="29"/>
  <c r="D10" i="16" s="1"/>
  <c r="G30" i="29"/>
  <c r="E10" i="16" s="1"/>
  <c r="G24" i="24"/>
  <c r="D7" i="16" s="1"/>
  <c r="G24" i="38"/>
  <c r="D8" i="16" s="1"/>
  <c r="G24" i="26"/>
  <c r="D9" i="16" s="1"/>
  <c r="G24" i="35"/>
  <c r="D11" i="16" s="1"/>
  <c r="G31" i="35"/>
  <c r="E11" i="16" s="1"/>
  <c r="G24" i="40"/>
  <c r="D12" i="16" s="1"/>
  <c r="G30" i="40"/>
  <c r="E12" i="16" s="1"/>
  <c r="G31" i="26"/>
  <c r="E9" i="16" s="1"/>
  <c r="C7"/>
  <c r="G30" i="21"/>
  <c r="E4" i="16" s="1"/>
  <c r="G24" i="21"/>
  <c r="D4" i="16" s="1"/>
  <c r="G24" i="36"/>
  <c r="G29" s="1"/>
  <c r="G24" i="39"/>
  <c r="D6" i="16" s="1"/>
  <c r="E6"/>
  <c r="G30" i="24" l="1"/>
  <c r="F7" i="16" s="1"/>
  <c r="G32" i="35"/>
  <c r="G33" s="1"/>
  <c r="G11" i="16" s="1"/>
  <c r="G31" i="29"/>
  <c r="G32" s="1"/>
  <c r="G10" i="16" s="1"/>
  <c r="G32" i="26"/>
  <c r="G33" s="1"/>
  <c r="G9" i="16" s="1"/>
  <c r="G30" i="38"/>
  <c r="F8" i="16" s="1"/>
  <c r="G31" i="21"/>
  <c r="G32" s="1"/>
  <c r="G4" i="16" s="1"/>
  <c r="D5"/>
  <c r="G31" i="40"/>
  <c r="G31" i="24"/>
  <c r="G7" i="16" s="1"/>
  <c r="F4"/>
  <c r="F5"/>
  <c r="G30" i="36"/>
  <c r="G5" i="16" s="1"/>
  <c r="G30" i="39"/>
  <c r="F6" i="16" s="1"/>
  <c r="G31" i="38"/>
  <c r="G8" i="16" s="1"/>
  <c r="F11" l="1"/>
  <c r="F10"/>
  <c r="F9"/>
  <c r="F12"/>
  <c r="G32" i="40"/>
  <c r="G12" i="16" s="1"/>
  <c r="G31" i="39"/>
  <c r="G6" i="16" s="1"/>
</calcChain>
</file>

<file path=xl/sharedStrings.xml><?xml version="1.0" encoding="utf-8"?>
<sst xmlns="http://schemas.openxmlformats.org/spreadsheetml/2006/main" count="435" uniqueCount="90">
  <si>
    <t>研发中心在职人员KPI考核分数汇总表</t>
  </si>
  <si>
    <t>月份：10月份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</si>
  <si>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</si>
  <si>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</si>
  <si>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</si>
  <si>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</si>
  <si>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</si>
  <si>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</si>
  <si>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</si>
  <si>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</si>
  <si>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</si>
  <si>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</si>
  <si>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</si>
  <si>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</si>
  <si>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</si>
  <si>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</si>
  <si>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刘俊杰</t>
  </si>
  <si>
    <t>杨德山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</si>
  <si>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</si>
  <si>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</si>
  <si>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</si>
  <si>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</si>
  <si>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</si>
  <si>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</si>
  <si>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月份：10月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</si>
  <si>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</si>
  <si>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</si>
  <si>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</si>
  <si>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</si>
  <si>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</si>
  <si>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</si>
  <si>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</si>
  <si>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</si>
  <si>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</si>
  <si>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</si>
  <si>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</si>
  <si>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</si>
  <si>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</si>
  <si>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</si>
  <si>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</si>
  <si>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</si>
  <si>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</si>
  <si>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</si>
  <si>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</si>
  <si>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</si>
  <si>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</si>
  <si>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</si>
  <si>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</si>
  <si>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</si>
  <si>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</si>
  <si>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</si>
  <si>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</si>
  <si>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</si>
  <si>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</si>
  <si>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</si>
  <si>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KPI、月报资料、归档资料、售服单追踪、成本整理、电箱图纸及BOM表转换、主磅多语言等整理，许协理及杨副理临时交派及其他行政事项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</si>
  <si>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</si>
  <si>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</si>
  <si>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</si>
  <si>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 xml:space="preserve">已接单案件整理
E2022050-内蒙古伊利
E2022056-江苏恒丰
E2022051-江西耐普矿机_主磅 E2022055-苏州旭光
E2022046-浙江宏基道安
E2022060-江苏东峰电缆 
E2019098-美国镒胜
E2022045-台塑工业（宁波）有限公司
</t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</si>
  <si>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</si>
  <si>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</si>
  <si>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>E2022050-/内蒙古伊利/ A/B料微磅+手工磅厂内测试
E2022046-浙江宏基道安
E2022049-嘉兴振欣橡塑
E2022060-江苏东峰电缆
E2022052-江西耐普矿机_微磅
E2022051-江西耐普矿机_主磅
E2022059-河北尚华塑料科技有限公司
E2021093-成都鑫呈
R2210004-软硬件标准机种优化升级
E2021017-芜湖凯仁
E2022044-浙江清环
E2020037-台湾台裕  等工程案件程序编写调试</t>
  </si>
  <si>
    <t>SE22100010-成都市鑫呈装饰材料有限公司
QS2210024-成都市鑫呈装饰材料有限公司
QS2210030-Indra Machinery Co., Ltd.
QS2210035-湖南口味王集团有限责任公司
QS2210038-N.C.R. Rubber Industry Co., Ltd.
QS2210041-P.K.T.Industry Co., Ltd.
QS2210040-浙江聚盛橡塑有限公司
QS2210042-常州市宏杉新材料有限公司
QS2210044-河北新欧汽车零部件科技有限公司
QS2210043-常州市宏杉新材料有限公司 等售服案件处理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</si>
  <si>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</si>
  <si>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E2022048_台湾玮祥  E2022056_江苏恒丰  E2022046_浙江宏基道安EP2022393_河北新欧         E2022050_内蒙古伊利等案件程序编写调试</t>
  </si>
  <si>
    <t>QS22100030_茂名联塑QS22100070_广东华声QS22100110_台州鸿裕QS22100160_广东华声QS2210019_浙江科马QS2210020_武汉金牌QS2210023_武汉金牌QS2210024_成都鑫呈QS22100032_广东华声QS22100033_宁波慧硕QS22100037_青岛汉缆QS22100039_和昌电缆QS22100042_常州宏杉等售服案件处理</t>
  </si>
  <si>
    <t>月份:10月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</si>
  <si>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</si>
  <si>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</si>
  <si>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>E2022048_台湾玮祥（3口3测试）
E2022050_内蒙古伊利（MES系统）
E2022056-江苏恒丰（手工磅入密炼）</t>
  </si>
  <si>
    <t>E2022051_江西耐普矿机（扫码入密炼防错）</t>
  </si>
  <si>
    <t>Y2210001-山东道恩(客户需求处理)
E2022015-青岛同和汉缆（现场调试）</t>
  </si>
  <si>
    <r>
      <rPr>
        <sz val="12"/>
        <rFont val="宋体"/>
        <family val="3"/>
        <charset val="134"/>
      </rPr>
      <t xml:space="preserve">部门：信研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姓名：刘俊杰     职位：软件工程师    入职时间：2018.3.6                   </t>
    </r>
  </si>
  <si>
    <t>工程案:           E2021010_台州环新  E2021023_上海彩艳  E2021029_江门发达  E2021101_无锡东材  E2021104_青岛耐克森  E2021112_浙江帆阳 E2022016_广东安拓普  E2022043_江苏和昌电缆</t>
  </si>
  <si>
    <t>E2022050_内蒙古伊利</t>
  </si>
  <si>
    <t>R20220402_永宏版微量单机画面优化</t>
  </si>
  <si>
    <t>售服案：           QS22100011_越南宝宏 QS22100051_淄博顶天 QS22100061_广东华声 QS22100081_深圳市沃尔核材 QS2210043-常州宏杉  QS2210044-河北新欧</t>
  </si>
  <si>
    <r>
      <rPr>
        <sz val="12"/>
        <rFont val="宋体"/>
        <family val="3"/>
        <charset val="134"/>
      </rPr>
      <t xml:space="preserve">部门：信研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姓名：杨德山     职位：软件工程师    入职时间：2022.9.14                   </t>
    </r>
  </si>
  <si>
    <t>E2022046_浙江宏基道安</t>
    <phoneticPr fontId="27" type="noConversion"/>
  </si>
  <si>
    <t>E2022050_内蒙古伊利</t>
    <phoneticPr fontId="27" type="noConversion"/>
  </si>
  <si>
    <t>E2020077_浙江科马
E2022060-江苏东峰电缆 
E2022049_嘉兴振欣
NS200008_台裕橡胶MES系统开发</t>
    <phoneticPr fontId="27" type="noConversion"/>
  </si>
  <si>
    <r>
      <t xml:space="preserve">QS22100061_广东华声电器实业有限公司
</t>
    </r>
    <r>
      <rPr>
        <sz val="12"/>
        <rFont val="宋体"/>
        <family val="3"/>
        <charset val="134"/>
      </rPr>
      <t xml:space="preserve"> QS2210019-</t>
    </r>
    <r>
      <rPr>
        <sz val="12"/>
        <rFont val="宋体"/>
        <charset val="134"/>
      </rPr>
      <t xml:space="preserve">浙江科马摩擦材料股份有限公司
</t>
    </r>
    <r>
      <rPr>
        <sz val="12"/>
        <rFont val="宋体"/>
        <family val="3"/>
        <charset val="134"/>
      </rPr>
      <t>QS2210020-</t>
    </r>
    <r>
      <rPr>
        <sz val="12"/>
        <rFont val="宋体"/>
        <charset val="134"/>
      </rPr>
      <t>武汉金牌电工股份有限公司</t>
    </r>
    <phoneticPr fontId="27" type="noConversion"/>
  </si>
  <si>
    <t>已接单案件整理
E2022056-江苏恒丰</t>
    <phoneticPr fontId="27" type="noConversion"/>
  </si>
  <si>
    <t>已接单案件整理
E2022050-内蒙古伊利
E2022046-浙江宏基道安
E2022060-江苏东峰电缆 
標準單機優化更新</t>
    <phoneticPr fontId="27" type="noConversion"/>
  </si>
  <si>
    <t>OA管理系统小程序开发</t>
    <phoneticPr fontId="27" type="noConversion"/>
  </si>
  <si>
    <t>东峰电缆人机页面编写</t>
    <phoneticPr fontId="27" type="noConversion"/>
  </si>
  <si>
    <t>软件系统装机
E2022051-江西耐普矿机E2022050-内蒙古伊利
E2022049-嘉兴振欣橡塑
E2022044_台州清环
E2022046_浙江宏基道安E2019007_越南宝宏</t>
    <phoneticPr fontId="27" type="noConversion"/>
  </si>
  <si>
    <t>工作项目</t>
    <phoneticPr fontId="27" type="noConversion"/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</si>
  <si>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  <phoneticPr fontId="2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</si>
</sst>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;[Red]0"/>
    <numFmt numFmtId="178" formatCode="0.0_ "/>
    <numFmt numFmtId="179" formatCode="0.00_);[Red]\(0.00\)"/>
    <numFmt numFmtId="180" formatCode="0_);[Red]\(0\)"/>
  </numFmts>
  <fonts count="28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theme="1"/>
      <name val="宋体"/>
      <family val="1"/>
      <charset val="136"/>
      <scheme val="minor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name val="宋体"/>
      <family val="3"/>
      <charset val="134"/>
    </font>
    <font>
      <sz val="9"/>
      <name val="細明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977141636402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80" fontId="0" fillId="0" borderId="2" xfId="0" applyNumberFormat="1" applyBorder="1" applyAlignment="1">
      <alignment horizontal="center" vertical="center" wrapText="1"/>
    </xf>
    <xf numFmtId="180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7" t="s">
        <v>0</v>
      </c>
      <c r="B1" s="57"/>
      <c r="C1" s="57"/>
      <c r="D1" s="57"/>
      <c r="E1" s="57"/>
      <c r="F1" s="57"/>
      <c r="G1" s="57"/>
    </row>
    <row r="2" spans="1:8" ht="30" customHeight="1">
      <c r="A2" s="58" t="s">
        <v>1</v>
      </c>
      <c r="B2" s="58"/>
      <c r="C2" s="58"/>
      <c r="D2" s="58"/>
      <c r="E2" s="58"/>
      <c r="F2" s="58"/>
      <c r="G2" s="58"/>
    </row>
    <row r="3" spans="1:8" ht="32.25" customHeight="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  <c r="G3" s="44" t="s">
        <v>8</v>
      </c>
    </row>
    <row r="4" spans="1:8" ht="32.25" customHeight="1">
      <c r="A4" s="45">
        <v>1</v>
      </c>
      <c r="B4" s="46" t="s">
        <v>9</v>
      </c>
      <c r="C4" s="47">
        <f>朱莎莎!G16</f>
        <v>5</v>
      </c>
      <c r="D4" s="47">
        <f>朱莎莎!G24</f>
        <v>10</v>
      </c>
      <c r="E4" s="47">
        <f>朱莎莎!G30</f>
        <v>79.5</v>
      </c>
      <c r="F4" s="47">
        <f>朱莎莎!G31</f>
        <v>94.5</v>
      </c>
      <c r="G4" s="47">
        <f>朱莎莎!G32</f>
        <v>94.5</v>
      </c>
    </row>
    <row r="5" spans="1:8" ht="32.25" customHeight="1">
      <c r="A5" s="48">
        <v>2</v>
      </c>
      <c r="B5" s="49" t="s">
        <v>10</v>
      </c>
      <c r="C5" s="50">
        <f>滕磊!G16</f>
        <v>8</v>
      </c>
      <c r="D5" s="50">
        <f>滕磊!G24</f>
        <v>9.8000000000000007</v>
      </c>
      <c r="E5" s="51">
        <f>滕磊!G28</f>
        <v>79.5</v>
      </c>
      <c r="F5" s="51">
        <f>滕磊!G29</f>
        <v>97.3</v>
      </c>
      <c r="G5" s="50">
        <f>滕磊!G30</f>
        <v>97.3</v>
      </c>
    </row>
    <row r="6" spans="1:8" ht="32.25" customHeight="1">
      <c r="A6" s="48">
        <v>3</v>
      </c>
      <c r="B6" s="49" t="s">
        <v>11</v>
      </c>
      <c r="C6" s="50">
        <f>仲达!G16</f>
        <v>7</v>
      </c>
      <c r="D6" s="50">
        <f>仲达!G24</f>
        <v>9.1999999999999993</v>
      </c>
      <c r="E6" s="51">
        <f>仲达!G29</f>
        <v>70</v>
      </c>
      <c r="F6" s="51">
        <f>仲达!G30</f>
        <v>86.2</v>
      </c>
      <c r="G6" s="50">
        <f>仲达!G31</f>
        <v>86.2</v>
      </c>
    </row>
    <row r="7" spans="1:8" ht="32.25" customHeight="1">
      <c r="A7" s="48">
        <v>4</v>
      </c>
      <c r="B7" s="49" t="s">
        <v>12</v>
      </c>
      <c r="C7" s="50">
        <f>付小东!G16</f>
        <v>5</v>
      </c>
      <c r="D7" s="50">
        <f>付小东!G24</f>
        <v>9.9333333333333336</v>
      </c>
      <c r="E7" s="50">
        <f>付小东!G29</f>
        <v>79.333333333333343</v>
      </c>
      <c r="F7" s="50">
        <f>付小东!G30</f>
        <v>94.26666666666668</v>
      </c>
      <c r="G7" s="50">
        <f>付小东!G31</f>
        <v>94.26666666666668</v>
      </c>
      <c r="H7" s="52"/>
    </row>
    <row r="8" spans="1:8" ht="32.25" customHeight="1">
      <c r="A8" s="49">
        <v>5</v>
      </c>
      <c r="B8" s="49" t="s">
        <v>13</v>
      </c>
      <c r="C8" s="50">
        <f>范守旺!G16</f>
        <v>8</v>
      </c>
      <c r="D8" s="50">
        <f>范守旺!G24</f>
        <v>9.9499999999999993</v>
      </c>
      <c r="E8" s="50">
        <f>范守旺!G29</f>
        <v>79</v>
      </c>
      <c r="F8" s="50">
        <f>范守旺!G30</f>
        <v>96.95</v>
      </c>
      <c r="G8" s="50">
        <f>范守旺!G31</f>
        <v>96.95</v>
      </c>
      <c r="H8" s="52"/>
    </row>
    <row r="9" spans="1:8" ht="32.25" customHeight="1">
      <c r="A9" s="53">
        <v>6</v>
      </c>
      <c r="B9" s="53" t="s">
        <v>14</v>
      </c>
      <c r="C9" s="54">
        <f>范爱雷!G16</f>
        <v>6</v>
      </c>
      <c r="D9" s="54">
        <f>范爱雷!G24</f>
        <v>9.9499999999999993</v>
      </c>
      <c r="E9" s="54">
        <f>范爱雷!G31</f>
        <v>79</v>
      </c>
      <c r="F9" s="54">
        <f>范爱雷!G32</f>
        <v>94.95</v>
      </c>
      <c r="G9" s="54">
        <f>范爱雷!G33</f>
        <v>94.95</v>
      </c>
    </row>
    <row r="10" spans="1:8" ht="32.25" customHeight="1">
      <c r="A10" s="53">
        <v>7</v>
      </c>
      <c r="B10" s="53" t="s">
        <v>15</v>
      </c>
      <c r="C10" s="54">
        <f>王健!G16</f>
        <v>6</v>
      </c>
      <c r="D10" s="54">
        <f>王健!G24</f>
        <v>9.9499999999999993</v>
      </c>
      <c r="E10" s="54">
        <f>王健!G30</f>
        <v>79</v>
      </c>
      <c r="F10" s="54">
        <f>王健!G31</f>
        <v>94.95</v>
      </c>
      <c r="G10" s="54">
        <f>王健!G32</f>
        <v>94.95</v>
      </c>
    </row>
    <row r="11" spans="1:8" ht="32.25" customHeight="1">
      <c r="A11" s="53">
        <v>8</v>
      </c>
      <c r="B11" s="53" t="s">
        <v>16</v>
      </c>
      <c r="C11" s="54">
        <f>刘俊杰!G16</f>
        <v>6</v>
      </c>
      <c r="D11" s="54">
        <f>刘俊杰!G24</f>
        <v>9.9333333333333336</v>
      </c>
      <c r="E11" s="54">
        <f>刘俊杰!G31</f>
        <v>78.666666666666657</v>
      </c>
      <c r="F11" s="54">
        <f>刘俊杰!G32</f>
        <v>94.6</v>
      </c>
      <c r="G11" s="54">
        <f>刘俊杰!G33</f>
        <v>94.6</v>
      </c>
      <c r="H11" s="52"/>
    </row>
    <row r="12" spans="1:8" ht="32.25" customHeight="1">
      <c r="A12" s="53">
        <v>9</v>
      </c>
      <c r="B12" s="53" t="s">
        <v>17</v>
      </c>
      <c r="C12" s="54">
        <f>杨德山!G16</f>
        <v>5</v>
      </c>
      <c r="D12" s="54">
        <f>杨德山!G24</f>
        <v>9.9666666666666668</v>
      </c>
      <c r="E12" s="54">
        <f>杨德山!G30</f>
        <v>75.333333333333343</v>
      </c>
      <c r="F12" s="54">
        <f>杨德山!G31</f>
        <v>90.300000000000011</v>
      </c>
      <c r="G12" s="54">
        <f>杨德山!G32</f>
        <v>90.300000000000011</v>
      </c>
      <c r="H12" s="52"/>
    </row>
    <row r="13" spans="1:8" ht="32.25" customHeight="1">
      <c r="A13" s="58" t="s">
        <v>18</v>
      </c>
      <c r="B13" s="58"/>
      <c r="C13" s="58"/>
      <c r="D13" s="58"/>
      <c r="E13" s="58"/>
      <c r="F13" s="58"/>
      <c r="G13" s="58"/>
    </row>
    <row r="758" spans="6:6">
      <c r="F758" s="55" t="s">
        <v>19</v>
      </c>
    </row>
  </sheetData>
  <mergeCells count="3">
    <mergeCell ref="A1:G1"/>
    <mergeCell ref="A2:G2"/>
    <mergeCell ref="A13:G13"/>
  </mergeCells>
  <phoneticPr fontId="27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B31" sqref="B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8"/>
    </row>
    <row r="3" spans="2:3" ht="18.75">
      <c r="B3" s="39"/>
    </row>
    <row r="4" spans="2:3" ht="18.75">
      <c r="B4" s="40" t="s">
        <v>20</v>
      </c>
      <c r="C4">
        <v>1</v>
      </c>
    </row>
    <row r="5" spans="2:3" ht="18.75">
      <c r="B5" s="41" t="s">
        <v>21</v>
      </c>
      <c r="C5">
        <v>1</v>
      </c>
    </row>
    <row r="6" spans="2:3" ht="18.75">
      <c r="B6" s="42" t="s">
        <v>22</v>
      </c>
      <c r="C6">
        <v>1</v>
      </c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2" t="s">
        <v>23</v>
      </c>
      <c r="B1" s="72"/>
      <c r="C1" s="72"/>
      <c r="D1" s="72"/>
      <c r="E1" s="72"/>
      <c r="F1" s="72"/>
      <c r="G1" s="72"/>
    </row>
    <row r="2" spans="1:7" ht="25.7" customHeight="1">
      <c r="A2" s="73" t="s">
        <v>24</v>
      </c>
      <c r="B2" s="73"/>
      <c r="C2" s="73"/>
      <c r="D2" s="73"/>
      <c r="E2" s="73"/>
      <c r="F2" s="73"/>
      <c r="G2" s="73"/>
    </row>
    <row r="3" spans="1:7" ht="25.7" customHeight="1">
      <c r="A3" s="74" t="s">
        <v>25</v>
      </c>
      <c r="B3" s="74"/>
      <c r="C3" s="74"/>
      <c r="D3" s="74"/>
      <c r="E3" s="74"/>
      <c r="F3" s="74"/>
      <c r="G3" s="74"/>
    </row>
    <row r="4" spans="1:7" ht="25.7" customHeight="1">
      <c r="A4" s="75" t="s">
        <v>26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7" ht="25.7" customHeight="1">
      <c r="A6" s="4">
        <v>1</v>
      </c>
      <c r="B6" s="63" t="s">
        <v>29</v>
      </c>
      <c r="C6" s="71"/>
      <c r="D6" s="71"/>
      <c r="E6" s="71"/>
      <c r="F6" s="64"/>
      <c r="G6" s="1">
        <v>0</v>
      </c>
    </row>
    <row r="7" spans="1:7" ht="25.7" customHeight="1">
      <c r="A7" s="4">
        <v>2</v>
      </c>
      <c r="B7" s="63" t="s">
        <v>30</v>
      </c>
      <c r="C7" s="71"/>
      <c r="D7" s="71"/>
      <c r="E7" s="71"/>
      <c r="F7" s="64"/>
      <c r="G7" s="1">
        <v>1</v>
      </c>
    </row>
    <row r="8" spans="1:7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7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7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7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7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0</v>
      </c>
    </row>
    <row r="13" spans="1:7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0</v>
      </c>
    </row>
    <row r="14" spans="1:7" ht="25.7" customHeight="1">
      <c r="A14" s="4">
        <v>9</v>
      </c>
      <c r="B14" s="63" t="s">
        <v>37</v>
      </c>
      <c r="C14" s="71"/>
      <c r="D14" s="71"/>
      <c r="E14" s="71"/>
      <c r="F14" s="64"/>
      <c r="G14" s="1">
        <v>0</v>
      </c>
    </row>
    <row r="15" spans="1:7" ht="25.7" customHeight="1">
      <c r="A15" s="4">
        <v>10</v>
      </c>
      <c r="B15" s="63" t="s">
        <v>38</v>
      </c>
      <c r="C15" s="71"/>
      <c r="D15" s="71"/>
      <c r="E15" s="71"/>
      <c r="F15" s="64"/>
      <c r="G15" s="1">
        <v>0</v>
      </c>
    </row>
    <row r="16" spans="1:7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5</v>
      </c>
    </row>
    <row r="17" spans="1:9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9" ht="28.5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9" ht="25.7" customHeight="1">
      <c r="A19" s="1">
        <v>1</v>
      </c>
      <c r="B19" s="63" t="s">
        <v>45</v>
      </c>
      <c r="C19" s="64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3" t="s">
        <v>46</v>
      </c>
      <c r="C20" s="64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3" t="s">
        <v>47</v>
      </c>
      <c r="C21" s="64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3" t="s">
        <v>48</v>
      </c>
      <c r="C22" s="64"/>
      <c r="D22" s="1">
        <v>2</v>
      </c>
      <c r="E22" s="1">
        <v>2</v>
      </c>
      <c r="F22" s="1"/>
      <c r="G22" s="10">
        <f t="shared" si="0"/>
        <v>2</v>
      </c>
      <c r="I22" s="20"/>
    </row>
    <row r="23" spans="1:9" ht="28.5" customHeight="1">
      <c r="A23" s="1">
        <v>5</v>
      </c>
      <c r="B23" s="63" t="s">
        <v>49</v>
      </c>
      <c r="C23" s="64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59" t="s">
        <v>39</v>
      </c>
      <c r="B24" s="59"/>
      <c r="C24" s="59"/>
      <c r="D24" s="59"/>
      <c r="E24" s="59"/>
      <c r="F24" s="59"/>
      <c r="G24" s="11">
        <f>SUM(G19:G23)</f>
        <v>10</v>
      </c>
    </row>
    <row r="25" spans="1:9" ht="18.75">
      <c r="A25" s="65" t="s">
        <v>50</v>
      </c>
      <c r="B25" s="65"/>
      <c r="C25" s="65"/>
      <c r="D25" s="65"/>
      <c r="E25" s="65"/>
      <c r="F25" s="65"/>
      <c r="G25" s="65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9" ht="116.45" customHeight="1">
      <c r="A27" s="1">
        <v>1</v>
      </c>
      <c r="B27" s="36" t="s">
        <v>53</v>
      </c>
      <c r="C27" s="1">
        <v>35</v>
      </c>
      <c r="D27" s="1">
        <v>35</v>
      </c>
      <c r="E27" s="1">
        <v>34</v>
      </c>
      <c r="F27" s="1"/>
      <c r="G27" s="10">
        <f t="shared" ref="G27:G29" si="1">(D27+E27+F27)/2</f>
        <v>34.5</v>
      </c>
      <c r="I27" s="31"/>
    </row>
    <row r="28" spans="1:9" ht="47.25" customHeight="1">
      <c r="A28" s="2">
        <v>2</v>
      </c>
      <c r="B28" s="37" t="s">
        <v>54</v>
      </c>
      <c r="C28" s="3">
        <v>20</v>
      </c>
      <c r="D28" s="1">
        <v>20</v>
      </c>
      <c r="E28" s="1">
        <v>20</v>
      </c>
      <c r="F28" s="1"/>
      <c r="G28" s="10">
        <f t="shared" si="1"/>
        <v>20</v>
      </c>
      <c r="I28" s="31"/>
    </row>
    <row r="29" spans="1:9" ht="84" customHeight="1">
      <c r="A29" s="1">
        <v>3</v>
      </c>
      <c r="B29" s="37" t="s">
        <v>55</v>
      </c>
      <c r="C29" s="3">
        <v>25</v>
      </c>
      <c r="D29" s="1">
        <v>25</v>
      </c>
      <c r="E29" s="1">
        <v>25</v>
      </c>
      <c r="F29" s="1"/>
      <c r="G29" s="10">
        <f t="shared" si="1"/>
        <v>25</v>
      </c>
      <c r="I29" s="31"/>
    </row>
    <row r="30" spans="1:9" ht="33" customHeight="1">
      <c r="A30" s="59" t="s">
        <v>39</v>
      </c>
      <c r="B30" s="59"/>
      <c r="C30" s="59"/>
      <c r="D30" s="59"/>
      <c r="E30" s="59"/>
      <c r="F30" s="59"/>
      <c r="G30" s="30">
        <f>SUM(G27:G29)</f>
        <v>79.5</v>
      </c>
      <c r="I30" s="31"/>
    </row>
    <row r="31" spans="1:9" ht="25.7" customHeight="1">
      <c r="A31" s="60" t="s">
        <v>7</v>
      </c>
      <c r="B31" s="60"/>
      <c r="C31" s="60"/>
      <c r="D31" s="60"/>
      <c r="E31" s="60"/>
      <c r="F31" s="60"/>
      <c r="G31" s="18">
        <f>G16+G24+G30</f>
        <v>94.5</v>
      </c>
      <c r="I31" s="31"/>
    </row>
    <row r="32" spans="1:9" ht="25.7" customHeight="1">
      <c r="A32" s="61" t="s">
        <v>8</v>
      </c>
      <c r="B32" s="61"/>
      <c r="C32" s="61"/>
      <c r="D32" s="61"/>
      <c r="E32" s="61"/>
      <c r="F32" s="61"/>
      <c r="G32" s="19">
        <f>G31*部门平衡!C6</f>
        <v>94.5</v>
      </c>
    </row>
    <row r="33" spans="1:7" ht="25.7" customHeight="1">
      <c r="A33" s="62" t="s">
        <v>56</v>
      </c>
      <c r="B33" s="62"/>
      <c r="C33" s="62"/>
      <c r="D33" s="62"/>
      <c r="E33" s="62"/>
      <c r="F33" s="62"/>
      <c r="G33" s="62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2" t="s">
        <v>23</v>
      </c>
      <c r="B1" s="72"/>
      <c r="C1" s="72"/>
      <c r="D1" s="72"/>
      <c r="E1" s="72"/>
      <c r="F1" s="72"/>
      <c r="G1" s="72"/>
    </row>
    <row r="2" spans="1:7" ht="25.7" customHeight="1">
      <c r="A2" s="73" t="s">
        <v>24</v>
      </c>
      <c r="B2" s="73"/>
      <c r="C2" s="73"/>
      <c r="D2" s="73"/>
      <c r="E2" s="73"/>
      <c r="F2" s="73"/>
      <c r="G2" s="73"/>
    </row>
    <row r="3" spans="1:7" ht="25.7" customHeight="1">
      <c r="A3" s="78" t="s">
        <v>57</v>
      </c>
      <c r="B3" s="74"/>
      <c r="C3" s="74"/>
      <c r="D3" s="74"/>
      <c r="E3" s="74"/>
      <c r="F3" s="74"/>
      <c r="G3" s="74"/>
    </row>
    <row r="4" spans="1:7" ht="25.7" customHeight="1">
      <c r="A4" s="75" t="s">
        <v>26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7" ht="25.7" customHeight="1">
      <c r="A6" s="4">
        <v>1</v>
      </c>
      <c r="B6" s="63" t="s">
        <v>29</v>
      </c>
      <c r="C6" s="71"/>
      <c r="D6" s="71"/>
      <c r="E6" s="71"/>
      <c r="F6" s="64"/>
      <c r="G6" s="1">
        <v>1</v>
      </c>
    </row>
    <row r="7" spans="1:7" ht="25.7" customHeight="1">
      <c r="A7" s="4">
        <v>2</v>
      </c>
      <c r="B7" s="63" t="s">
        <v>30</v>
      </c>
      <c r="C7" s="71"/>
      <c r="D7" s="71"/>
      <c r="E7" s="71"/>
      <c r="F7" s="64"/>
      <c r="G7" s="1">
        <v>1</v>
      </c>
    </row>
    <row r="8" spans="1:7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7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7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7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7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1</v>
      </c>
    </row>
    <row r="13" spans="1:7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1</v>
      </c>
    </row>
    <row r="14" spans="1:7" ht="25.7" customHeight="1">
      <c r="A14" s="4">
        <v>9</v>
      </c>
      <c r="B14" s="63" t="s">
        <v>37</v>
      </c>
      <c r="C14" s="71"/>
      <c r="D14" s="71"/>
      <c r="E14" s="71"/>
      <c r="F14" s="64"/>
      <c r="G14" s="1"/>
    </row>
    <row r="15" spans="1:7" ht="25.7" customHeight="1">
      <c r="A15" s="4">
        <v>10</v>
      </c>
      <c r="B15" s="63" t="s">
        <v>38</v>
      </c>
      <c r="C15" s="71"/>
      <c r="D15" s="71"/>
      <c r="E15" s="71"/>
      <c r="F15" s="64"/>
      <c r="G15" s="1"/>
    </row>
    <row r="16" spans="1:7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8</v>
      </c>
    </row>
    <row r="17" spans="1:10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10" ht="30.75" customHeight="1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3" t="s">
        <v>45</v>
      </c>
      <c r="C19" s="64"/>
      <c r="D19" s="32">
        <v>2</v>
      </c>
      <c r="E19" s="1">
        <v>1.8</v>
      </c>
      <c r="F19" s="25"/>
      <c r="G19" s="10">
        <f>(D19+E19+F19)/2</f>
        <v>1.9</v>
      </c>
    </row>
    <row r="20" spans="1:10" ht="25.7" customHeight="1">
      <c r="A20" s="1">
        <v>2</v>
      </c>
      <c r="B20" s="63" t="s">
        <v>46</v>
      </c>
      <c r="C20" s="64"/>
      <c r="D20" s="32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3" t="s">
        <v>47</v>
      </c>
      <c r="C21" s="64"/>
      <c r="D21" s="32">
        <v>2</v>
      </c>
      <c r="E21" s="1">
        <v>2</v>
      </c>
      <c r="F21" s="25"/>
      <c r="G21" s="10">
        <f t="shared" si="0"/>
        <v>2</v>
      </c>
    </row>
    <row r="22" spans="1:10" ht="25.7" customHeight="1">
      <c r="A22" s="1">
        <v>4</v>
      </c>
      <c r="B22" s="63" t="s">
        <v>48</v>
      </c>
      <c r="C22" s="64"/>
      <c r="D22" s="32">
        <v>2</v>
      </c>
      <c r="E22" s="1">
        <v>2</v>
      </c>
      <c r="F22" s="25"/>
      <c r="G22" s="10">
        <f t="shared" si="0"/>
        <v>2</v>
      </c>
      <c r="J22" s="35"/>
    </row>
    <row r="23" spans="1:10" ht="30" customHeight="1">
      <c r="A23" s="1">
        <v>5</v>
      </c>
      <c r="B23" s="63" t="s">
        <v>49</v>
      </c>
      <c r="C23" s="64"/>
      <c r="D23" s="32">
        <v>2</v>
      </c>
      <c r="E23" s="1">
        <v>1.8</v>
      </c>
      <c r="F23" s="25"/>
      <c r="G23" s="10">
        <f t="shared" si="0"/>
        <v>1.9</v>
      </c>
    </row>
    <row r="24" spans="1:10" ht="25.7" customHeight="1">
      <c r="A24" s="59" t="s">
        <v>39</v>
      </c>
      <c r="B24" s="59"/>
      <c r="C24" s="59"/>
      <c r="D24" s="59"/>
      <c r="E24" s="59"/>
      <c r="F24" s="59"/>
      <c r="G24" s="11">
        <f>SUM(G19:G23)</f>
        <v>9.8000000000000007</v>
      </c>
    </row>
    <row r="25" spans="1:10" ht="18.75" customHeight="1">
      <c r="A25" s="65" t="s">
        <v>58</v>
      </c>
      <c r="B25" s="65"/>
      <c r="C25" s="65"/>
      <c r="D25" s="65"/>
      <c r="E25" s="65"/>
      <c r="F25" s="65"/>
      <c r="G25" s="65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132.75" customHeight="1">
      <c r="A27" s="1">
        <v>1</v>
      </c>
      <c r="B27" s="33" t="s">
        <v>59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77" t="s">
        <v>39</v>
      </c>
      <c r="B28" s="77"/>
      <c r="C28" s="77"/>
      <c r="D28" s="77"/>
      <c r="E28" s="77"/>
      <c r="F28" s="77"/>
      <c r="G28" s="34">
        <f>SUM(G27:G27)</f>
        <v>79.5</v>
      </c>
      <c r="I28" s="24"/>
      <c r="J28" s="31"/>
    </row>
    <row r="29" spans="1:10" ht="25.7" customHeight="1">
      <c r="A29" s="60" t="s">
        <v>7</v>
      </c>
      <c r="B29" s="60"/>
      <c r="C29" s="60"/>
      <c r="D29" s="60"/>
      <c r="E29" s="60"/>
      <c r="F29" s="60"/>
      <c r="G29" s="18">
        <f>G28+G24+G16</f>
        <v>97.3</v>
      </c>
    </row>
    <row r="30" spans="1:10" ht="25.7" customHeight="1">
      <c r="A30" s="61" t="s">
        <v>8</v>
      </c>
      <c r="B30" s="61"/>
      <c r="C30" s="61"/>
      <c r="D30" s="61"/>
      <c r="E30" s="61"/>
      <c r="F30" s="61"/>
      <c r="G30" s="19">
        <f>G29*部门平衡!C4</f>
        <v>97.3</v>
      </c>
    </row>
    <row r="31" spans="1:10" ht="25.7" customHeight="1">
      <c r="A31" s="62" t="s">
        <v>56</v>
      </c>
      <c r="B31" s="62"/>
      <c r="C31" s="62"/>
      <c r="D31" s="62"/>
      <c r="E31" s="62"/>
      <c r="F31" s="62"/>
      <c r="G31" s="62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39370078740157483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2" t="s">
        <v>23</v>
      </c>
      <c r="B1" s="72"/>
      <c r="C1" s="72"/>
      <c r="D1" s="72"/>
      <c r="E1" s="72"/>
      <c r="F1" s="72"/>
      <c r="G1" s="72"/>
    </row>
    <row r="2" spans="1:7" ht="25.7" customHeight="1">
      <c r="A2" s="73" t="s">
        <v>24</v>
      </c>
      <c r="B2" s="73"/>
      <c r="C2" s="73"/>
      <c r="D2" s="73"/>
      <c r="E2" s="73"/>
      <c r="F2" s="73"/>
      <c r="G2" s="73"/>
    </row>
    <row r="3" spans="1:7" ht="25.7" customHeight="1">
      <c r="A3" s="78" t="s">
        <v>60</v>
      </c>
      <c r="B3" s="74"/>
      <c r="C3" s="74"/>
      <c r="D3" s="74"/>
      <c r="E3" s="74"/>
      <c r="F3" s="74"/>
      <c r="G3" s="74"/>
    </row>
    <row r="4" spans="1:7" ht="25.7" customHeight="1">
      <c r="A4" s="75" t="s">
        <v>26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7" ht="25.7" customHeight="1">
      <c r="A6" s="4">
        <v>1</v>
      </c>
      <c r="B6" s="63" t="s">
        <v>29</v>
      </c>
      <c r="C6" s="71"/>
      <c r="D6" s="71"/>
      <c r="E6" s="71"/>
      <c r="F6" s="64"/>
      <c r="G6" s="1">
        <v>0</v>
      </c>
    </row>
    <row r="7" spans="1:7" ht="25.7" customHeight="1">
      <c r="A7" s="4">
        <v>2</v>
      </c>
      <c r="B7" s="63" t="s">
        <v>30</v>
      </c>
      <c r="C7" s="71"/>
      <c r="D7" s="71"/>
      <c r="E7" s="71"/>
      <c r="F7" s="64"/>
      <c r="G7" s="1">
        <v>1</v>
      </c>
    </row>
    <row r="8" spans="1:7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7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7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7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7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1</v>
      </c>
    </row>
    <row r="13" spans="1:7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1</v>
      </c>
    </row>
    <row r="14" spans="1:7" ht="25.7" customHeight="1">
      <c r="A14" s="4">
        <v>9</v>
      </c>
      <c r="B14" s="63" t="s">
        <v>37</v>
      </c>
      <c r="C14" s="71"/>
      <c r="D14" s="71"/>
      <c r="E14" s="71"/>
      <c r="F14" s="64"/>
      <c r="G14" s="1">
        <v>0</v>
      </c>
    </row>
    <row r="15" spans="1:7" ht="25.7" customHeight="1">
      <c r="A15" s="4">
        <v>10</v>
      </c>
      <c r="B15" s="63" t="s">
        <v>38</v>
      </c>
      <c r="C15" s="71"/>
      <c r="D15" s="71"/>
      <c r="E15" s="71"/>
      <c r="F15" s="64"/>
      <c r="G15" s="1">
        <v>0</v>
      </c>
    </row>
    <row r="16" spans="1:7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7</v>
      </c>
    </row>
    <row r="17" spans="1:10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10" ht="30.75" customHeight="1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3" t="s">
        <v>45</v>
      </c>
      <c r="C19" s="64"/>
      <c r="D19" s="32">
        <v>2</v>
      </c>
      <c r="E19" s="32">
        <v>1.8</v>
      </c>
      <c r="F19" s="32"/>
      <c r="G19" s="10">
        <f>(D19+E19+F19)/2</f>
        <v>1.9</v>
      </c>
    </row>
    <row r="20" spans="1:10" ht="25.7" customHeight="1">
      <c r="A20" s="1">
        <v>2</v>
      </c>
      <c r="B20" s="63" t="s">
        <v>46</v>
      </c>
      <c r="C20" s="64"/>
      <c r="D20" s="32">
        <v>1.8</v>
      </c>
      <c r="E20" s="32">
        <v>1.8</v>
      </c>
      <c r="F20" s="32"/>
      <c r="G20" s="10">
        <f t="shared" ref="G20:G23" si="0">(D20+E20+F20)/2</f>
        <v>1.8</v>
      </c>
    </row>
    <row r="21" spans="1:10" ht="25.7" customHeight="1">
      <c r="A21" s="1">
        <v>3</v>
      </c>
      <c r="B21" s="63" t="s">
        <v>47</v>
      </c>
      <c r="C21" s="64"/>
      <c r="D21" s="32">
        <v>1.8</v>
      </c>
      <c r="E21" s="32">
        <v>1.8</v>
      </c>
      <c r="F21" s="32"/>
      <c r="G21" s="10">
        <f t="shared" si="0"/>
        <v>1.8</v>
      </c>
    </row>
    <row r="22" spans="1:10" ht="25.7" customHeight="1">
      <c r="A22" s="1">
        <v>4</v>
      </c>
      <c r="B22" s="63" t="s">
        <v>48</v>
      </c>
      <c r="C22" s="64"/>
      <c r="D22" s="32">
        <v>1.8</v>
      </c>
      <c r="E22" s="32">
        <v>1.8</v>
      </c>
      <c r="F22" s="32"/>
      <c r="G22" s="10">
        <f t="shared" si="0"/>
        <v>1.8</v>
      </c>
      <c r="J22" s="35"/>
    </row>
    <row r="23" spans="1:10" ht="30" customHeight="1">
      <c r="A23" s="1">
        <v>5</v>
      </c>
      <c r="B23" s="63" t="s">
        <v>49</v>
      </c>
      <c r="C23" s="64"/>
      <c r="D23" s="32">
        <v>2</v>
      </c>
      <c r="E23" s="32">
        <v>1.8</v>
      </c>
      <c r="F23" s="32"/>
      <c r="G23" s="10">
        <f t="shared" si="0"/>
        <v>1.9</v>
      </c>
    </row>
    <row r="24" spans="1:10" ht="25.7" customHeight="1">
      <c r="A24" s="59" t="s">
        <v>39</v>
      </c>
      <c r="B24" s="59"/>
      <c r="C24" s="59"/>
      <c r="D24" s="59"/>
      <c r="E24" s="59"/>
      <c r="F24" s="59"/>
      <c r="G24" s="11">
        <f>SUM(G19:G23)</f>
        <v>9.1999999999999993</v>
      </c>
    </row>
    <row r="25" spans="1:10" ht="18.75" customHeight="1">
      <c r="A25" s="65" t="s">
        <v>89</v>
      </c>
      <c r="B25" s="65"/>
      <c r="C25" s="65"/>
      <c r="D25" s="65"/>
      <c r="E25" s="65"/>
      <c r="F25" s="65"/>
      <c r="G25" s="65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36" customHeight="1">
      <c r="A27" s="1">
        <v>1</v>
      </c>
      <c r="B27" s="37" t="s">
        <v>83</v>
      </c>
      <c r="C27" s="1">
        <v>50</v>
      </c>
      <c r="D27" s="1">
        <v>45</v>
      </c>
      <c r="E27" s="1">
        <v>45</v>
      </c>
      <c r="F27" s="1"/>
      <c r="G27" s="10">
        <f>(D27+E27+F27)/2</f>
        <v>45</v>
      </c>
    </row>
    <row r="28" spans="1:10" ht="87.75" customHeight="1">
      <c r="A28" s="1">
        <v>2</v>
      </c>
      <c r="B28" s="37" t="s">
        <v>84</v>
      </c>
      <c r="C28" s="1">
        <v>30</v>
      </c>
      <c r="D28" s="1">
        <v>25</v>
      </c>
      <c r="E28" s="1">
        <v>25</v>
      </c>
      <c r="F28" s="1"/>
      <c r="G28" s="10">
        <f>(D28+E28+F28)/2</f>
        <v>25</v>
      </c>
    </row>
    <row r="29" spans="1:10" ht="25.7" customHeight="1">
      <c r="A29" s="77" t="s">
        <v>39</v>
      </c>
      <c r="B29" s="77"/>
      <c r="C29" s="77"/>
      <c r="D29" s="77"/>
      <c r="E29" s="77"/>
      <c r="F29" s="77"/>
      <c r="G29" s="34">
        <f>SUM(G27:G28)</f>
        <v>70</v>
      </c>
      <c r="I29" s="24"/>
      <c r="J29" s="31"/>
    </row>
    <row r="30" spans="1:10" ht="25.7" customHeight="1">
      <c r="A30" s="60" t="s">
        <v>7</v>
      </c>
      <c r="B30" s="60"/>
      <c r="C30" s="60"/>
      <c r="D30" s="60"/>
      <c r="E30" s="60"/>
      <c r="F30" s="60"/>
      <c r="G30" s="18">
        <f>G29+G24+G16</f>
        <v>86.2</v>
      </c>
    </row>
    <row r="31" spans="1:10" ht="25.7" customHeight="1">
      <c r="A31" s="61" t="s">
        <v>8</v>
      </c>
      <c r="B31" s="61"/>
      <c r="C31" s="61"/>
      <c r="D31" s="61"/>
      <c r="E31" s="61"/>
      <c r="F31" s="61"/>
      <c r="G31" s="19">
        <f>G30*部门平衡!C4</f>
        <v>86.2</v>
      </c>
    </row>
    <row r="32" spans="1:10" ht="25.7" customHeight="1">
      <c r="A32" s="62" t="s">
        <v>56</v>
      </c>
      <c r="B32" s="62"/>
      <c r="C32" s="62"/>
      <c r="D32" s="62"/>
      <c r="E32" s="62"/>
      <c r="F32" s="62"/>
      <c r="G32" s="62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39370078740157483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2" t="s">
        <v>23</v>
      </c>
      <c r="B1" s="72"/>
      <c r="C1" s="72"/>
      <c r="D1" s="72"/>
      <c r="E1" s="72"/>
      <c r="F1" s="72"/>
      <c r="G1" s="72"/>
    </row>
    <row r="2" spans="1:8" ht="25.7" customHeight="1">
      <c r="A2" s="73" t="s">
        <v>24</v>
      </c>
      <c r="B2" s="73"/>
      <c r="C2" s="73"/>
      <c r="D2" s="73"/>
      <c r="E2" s="73"/>
      <c r="F2" s="73"/>
      <c r="G2" s="73"/>
    </row>
    <row r="3" spans="1:8" ht="25.7" customHeight="1">
      <c r="A3" s="78" t="s">
        <v>61</v>
      </c>
      <c r="B3" s="74"/>
      <c r="C3" s="74"/>
      <c r="D3" s="74"/>
      <c r="E3" s="74"/>
      <c r="F3" s="74"/>
      <c r="G3" s="74"/>
    </row>
    <row r="4" spans="1:8" ht="25.7" customHeight="1">
      <c r="A4" s="75" t="s">
        <v>26</v>
      </c>
      <c r="B4" s="75"/>
      <c r="C4" s="75"/>
      <c r="D4" s="75"/>
      <c r="E4" s="75"/>
      <c r="F4" s="75"/>
      <c r="G4" s="75"/>
    </row>
    <row r="5" spans="1:8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8" ht="25.7" customHeight="1">
      <c r="A6" s="4">
        <v>1</v>
      </c>
      <c r="B6" s="63" t="s">
        <v>29</v>
      </c>
      <c r="C6" s="71"/>
      <c r="D6" s="71"/>
      <c r="E6" s="71"/>
      <c r="F6" s="64"/>
      <c r="G6" s="1">
        <v>0</v>
      </c>
    </row>
    <row r="7" spans="1:8" ht="25.7" customHeight="1">
      <c r="A7" s="4">
        <v>2</v>
      </c>
      <c r="B7" s="63" t="s">
        <v>30</v>
      </c>
      <c r="C7" s="71"/>
      <c r="D7" s="71"/>
      <c r="E7" s="71"/>
      <c r="F7" s="64"/>
      <c r="G7" s="1">
        <v>1</v>
      </c>
    </row>
    <row r="8" spans="1:8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8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8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8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8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0</v>
      </c>
    </row>
    <row r="13" spans="1:8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0</v>
      </c>
    </row>
    <row r="14" spans="1:8" ht="25.7" customHeight="1">
      <c r="A14" s="4">
        <v>9</v>
      </c>
      <c r="B14" s="63" t="s">
        <v>37</v>
      </c>
      <c r="C14" s="71"/>
      <c r="D14" s="71"/>
      <c r="E14" s="71"/>
      <c r="F14" s="64"/>
      <c r="G14" s="1">
        <v>0</v>
      </c>
    </row>
    <row r="15" spans="1:8" ht="25.7" customHeight="1">
      <c r="A15" s="4">
        <v>10</v>
      </c>
      <c r="B15" s="63" t="s">
        <v>38</v>
      </c>
      <c r="C15" s="71"/>
      <c r="D15" s="71"/>
      <c r="E15" s="71"/>
      <c r="F15" s="64"/>
      <c r="G15" s="1">
        <v>0</v>
      </c>
    </row>
    <row r="16" spans="1:8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5</v>
      </c>
      <c r="H16" t="s">
        <v>19</v>
      </c>
    </row>
    <row r="17" spans="1:10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10" ht="30.75" customHeight="1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3" t="s">
        <v>45</v>
      </c>
      <c r="C19" s="64"/>
      <c r="D19" s="1">
        <v>2</v>
      </c>
      <c r="E19" s="1">
        <v>2</v>
      </c>
      <c r="F19" s="25">
        <v>2</v>
      </c>
      <c r="G19" s="10">
        <f>(D19+E19+F19)/3</f>
        <v>2</v>
      </c>
    </row>
    <row r="20" spans="1:10" ht="25.7" customHeight="1">
      <c r="A20" s="1">
        <v>2</v>
      </c>
      <c r="B20" s="63" t="s">
        <v>46</v>
      </c>
      <c r="C20" s="64"/>
      <c r="D20" s="1">
        <v>2</v>
      </c>
      <c r="E20" s="1">
        <v>2</v>
      </c>
      <c r="F20" s="25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3" t="s">
        <v>47</v>
      </c>
      <c r="C21" s="64"/>
      <c r="D21" s="1">
        <v>2</v>
      </c>
      <c r="E21" s="1">
        <v>1.9</v>
      </c>
      <c r="F21" s="25">
        <v>2</v>
      </c>
      <c r="G21" s="10">
        <f t="shared" si="0"/>
        <v>1.9666666666666668</v>
      </c>
    </row>
    <row r="22" spans="1:10" ht="25.7" customHeight="1">
      <c r="A22" s="1">
        <v>4</v>
      </c>
      <c r="B22" s="63" t="s">
        <v>48</v>
      </c>
      <c r="C22" s="64"/>
      <c r="D22" s="1">
        <v>2</v>
      </c>
      <c r="E22" s="1">
        <v>1.9</v>
      </c>
      <c r="F22" s="25">
        <v>2</v>
      </c>
      <c r="G22" s="10">
        <f t="shared" si="0"/>
        <v>1.9666666666666668</v>
      </c>
      <c r="J22" s="20"/>
    </row>
    <row r="23" spans="1:10" ht="28.5" customHeight="1">
      <c r="A23" s="1">
        <v>5</v>
      </c>
      <c r="B23" s="63" t="s">
        <v>49</v>
      </c>
      <c r="C23" s="64"/>
      <c r="D23" s="1">
        <v>2</v>
      </c>
      <c r="E23" s="1">
        <v>2</v>
      </c>
      <c r="F23" s="25">
        <v>2</v>
      </c>
      <c r="G23" s="10">
        <f t="shared" si="0"/>
        <v>2</v>
      </c>
    </row>
    <row r="24" spans="1:10" ht="25.7" customHeight="1">
      <c r="A24" s="59" t="s">
        <v>39</v>
      </c>
      <c r="B24" s="59"/>
      <c r="C24" s="59"/>
      <c r="D24" s="59"/>
      <c r="E24" s="59"/>
      <c r="F24" s="59"/>
      <c r="G24" s="11">
        <f>SUM(G19:G23)</f>
        <v>9.9333333333333336</v>
      </c>
    </row>
    <row r="25" spans="1:10" ht="25.7" customHeight="1">
      <c r="A25" s="65" t="s">
        <v>50</v>
      </c>
      <c r="B25" s="65"/>
      <c r="C25" s="65"/>
      <c r="D25" s="65"/>
      <c r="E25" s="65"/>
      <c r="F25" s="65"/>
      <c r="G25" s="65"/>
    </row>
    <row r="26" spans="1:10" ht="30.7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231.75" customHeight="1">
      <c r="A27" s="5">
        <v>1</v>
      </c>
      <c r="B27" s="12" t="s">
        <v>62</v>
      </c>
      <c r="C27" s="1">
        <v>60</v>
      </c>
      <c r="D27" s="1">
        <v>60</v>
      </c>
      <c r="E27" s="1">
        <v>59</v>
      </c>
      <c r="F27" s="8">
        <v>59</v>
      </c>
      <c r="G27" s="10">
        <f>(D27+E27+F27)/3</f>
        <v>59.333333333333336</v>
      </c>
    </row>
    <row r="28" spans="1:10" ht="287.25" customHeight="1">
      <c r="A28" s="5">
        <v>2</v>
      </c>
      <c r="B28" s="16" t="s">
        <v>63</v>
      </c>
      <c r="C28" s="1">
        <v>20</v>
      </c>
      <c r="D28" s="1">
        <v>20</v>
      </c>
      <c r="E28" s="1">
        <v>20</v>
      </c>
      <c r="F28" s="8">
        <v>20</v>
      </c>
      <c r="G28" s="10">
        <f>(D28+E28+F28)/3</f>
        <v>20</v>
      </c>
    </row>
    <row r="29" spans="1:10" ht="25.7" customHeight="1">
      <c r="A29" s="66" t="s">
        <v>39</v>
      </c>
      <c r="B29" s="79"/>
      <c r="C29" s="67"/>
      <c r="D29" s="67"/>
      <c r="E29" s="67"/>
      <c r="F29" s="68"/>
      <c r="G29" s="30">
        <f>SUM(G27:G28)</f>
        <v>79.333333333333343</v>
      </c>
    </row>
    <row r="30" spans="1:10" ht="25.7" customHeight="1">
      <c r="A30" s="80" t="s">
        <v>7</v>
      </c>
      <c r="B30" s="81"/>
      <c r="C30" s="81"/>
      <c r="D30" s="81"/>
      <c r="E30" s="81"/>
      <c r="F30" s="82"/>
      <c r="G30" s="18">
        <f>G16+G24+G29</f>
        <v>94.26666666666668</v>
      </c>
    </row>
    <row r="31" spans="1:10" ht="25.7" customHeight="1">
      <c r="A31" s="83" t="s">
        <v>8</v>
      </c>
      <c r="B31" s="84"/>
      <c r="C31" s="84"/>
      <c r="D31" s="84"/>
      <c r="E31" s="84"/>
      <c r="F31" s="85"/>
      <c r="G31" s="19">
        <f>G30*部门平衡!C4</f>
        <v>94.26666666666668</v>
      </c>
    </row>
    <row r="32" spans="1:10" ht="25.7" customHeight="1">
      <c r="A32" s="62" t="s">
        <v>56</v>
      </c>
      <c r="B32" s="62"/>
      <c r="C32" s="62"/>
      <c r="D32" s="62"/>
      <c r="E32" s="62"/>
      <c r="F32" s="62"/>
      <c r="G32" s="62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39370078740157483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2" t="s">
        <v>23</v>
      </c>
      <c r="B1" s="72"/>
      <c r="C1" s="72"/>
      <c r="D1" s="72"/>
      <c r="E1" s="72"/>
      <c r="F1" s="72"/>
      <c r="G1" s="72"/>
    </row>
    <row r="2" spans="1:7" ht="25.7" customHeight="1">
      <c r="A2" s="73" t="s">
        <v>24</v>
      </c>
      <c r="B2" s="73"/>
      <c r="C2" s="73"/>
      <c r="D2" s="73"/>
      <c r="E2" s="73"/>
      <c r="F2" s="73"/>
      <c r="G2" s="73"/>
    </row>
    <row r="3" spans="1:7" ht="25.7" customHeight="1">
      <c r="A3" s="78" t="s">
        <v>64</v>
      </c>
      <c r="B3" s="74"/>
      <c r="C3" s="74"/>
      <c r="D3" s="74"/>
      <c r="E3" s="74"/>
      <c r="F3" s="74"/>
      <c r="G3" s="74"/>
    </row>
    <row r="4" spans="1:7" ht="25.7" customHeight="1">
      <c r="A4" s="75" t="s">
        <v>26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7" ht="25.7" customHeight="1">
      <c r="A6" s="4">
        <v>1</v>
      </c>
      <c r="B6" s="63" t="s">
        <v>29</v>
      </c>
      <c r="C6" s="71"/>
      <c r="D6" s="71"/>
      <c r="E6" s="71"/>
      <c r="F6" s="64"/>
      <c r="G6" s="1">
        <v>1</v>
      </c>
    </row>
    <row r="7" spans="1:7" ht="25.7" customHeight="1">
      <c r="A7" s="4">
        <v>2</v>
      </c>
      <c r="B7" s="63" t="s">
        <v>30</v>
      </c>
      <c r="C7" s="71"/>
      <c r="D7" s="71"/>
      <c r="E7" s="71"/>
      <c r="F7" s="64"/>
      <c r="G7" s="1">
        <v>1</v>
      </c>
    </row>
    <row r="8" spans="1:7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7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7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7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7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1</v>
      </c>
    </row>
    <row r="13" spans="1:7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1</v>
      </c>
    </row>
    <row r="14" spans="1:7" ht="25.7" customHeight="1">
      <c r="A14" s="4">
        <v>9</v>
      </c>
      <c r="B14" s="63" t="s">
        <v>37</v>
      </c>
      <c r="C14" s="71"/>
      <c r="D14" s="71"/>
      <c r="E14" s="71"/>
      <c r="F14" s="64"/>
      <c r="G14" s="1"/>
    </row>
    <row r="15" spans="1:7" ht="25.7" customHeight="1">
      <c r="A15" s="4">
        <v>10</v>
      </c>
      <c r="B15" s="63" t="s">
        <v>38</v>
      </c>
      <c r="C15" s="71"/>
      <c r="D15" s="71"/>
      <c r="E15" s="71"/>
      <c r="F15" s="64"/>
      <c r="G15" s="1"/>
    </row>
    <row r="16" spans="1:7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8</v>
      </c>
    </row>
    <row r="17" spans="1:10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10" ht="28.5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3" t="s">
        <v>45</v>
      </c>
      <c r="C19" s="64"/>
      <c r="D19" s="1">
        <v>2</v>
      </c>
      <c r="E19" s="24">
        <v>1.9</v>
      </c>
      <c r="F19" s="25"/>
      <c r="G19" s="10">
        <f>(D19+E19+F19)/2</f>
        <v>1.95</v>
      </c>
    </row>
    <row r="20" spans="1:10" ht="25.7" customHeight="1">
      <c r="A20" s="1">
        <v>2</v>
      </c>
      <c r="B20" s="63" t="s">
        <v>46</v>
      </c>
      <c r="C20" s="64"/>
      <c r="D20" s="1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3" t="s">
        <v>47</v>
      </c>
      <c r="C21" s="64"/>
      <c r="D21" s="1">
        <v>2</v>
      </c>
      <c r="E21" s="24">
        <v>2</v>
      </c>
      <c r="F21" s="25"/>
      <c r="G21" s="10">
        <f t="shared" si="0"/>
        <v>2</v>
      </c>
    </row>
    <row r="22" spans="1:10" ht="25.7" customHeight="1">
      <c r="A22" s="1">
        <v>4</v>
      </c>
      <c r="B22" s="63" t="s">
        <v>48</v>
      </c>
      <c r="C22" s="64"/>
      <c r="D22" s="1">
        <v>2</v>
      </c>
      <c r="E22" s="1">
        <v>2</v>
      </c>
      <c r="F22" s="25"/>
      <c r="G22" s="10">
        <f t="shared" si="0"/>
        <v>2</v>
      </c>
      <c r="J22" s="20"/>
    </row>
    <row r="23" spans="1:10" ht="28.5" customHeight="1">
      <c r="A23" s="1">
        <v>5</v>
      </c>
      <c r="B23" s="63" t="s">
        <v>49</v>
      </c>
      <c r="C23" s="64"/>
      <c r="D23" s="1">
        <v>2</v>
      </c>
      <c r="E23" s="24">
        <v>2</v>
      </c>
      <c r="F23" s="25"/>
      <c r="G23" s="10">
        <f t="shared" si="0"/>
        <v>2</v>
      </c>
    </row>
    <row r="24" spans="1:10" ht="25.7" customHeight="1">
      <c r="A24" s="59" t="s">
        <v>39</v>
      </c>
      <c r="B24" s="59"/>
      <c r="C24" s="59"/>
      <c r="D24" s="59"/>
      <c r="E24" s="59"/>
      <c r="F24" s="59"/>
      <c r="G24" s="11">
        <f>SUM(G19:G23)</f>
        <v>9.9499999999999993</v>
      </c>
    </row>
    <row r="25" spans="1:10" ht="24.75" customHeight="1">
      <c r="A25" s="65" t="s">
        <v>50</v>
      </c>
      <c r="B25" s="65"/>
      <c r="C25" s="65"/>
      <c r="D25" s="65"/>
      <c r="E25" s="65"/>
      <c r="F25" s="65"/>
      <c r="G25" s="65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85.5" customHeight="1">
      <c r="A27" s="1">
        <v>1</v>
      </c>
      <c r="B27" s="26" t="s">
        <v>65</v>
      </c>
      <c r="C27" s="1">
        <v>50</v>
      </c>
      <c r="D27" s="1">
        <v>50</v>
      </c>
      <c r="E27" s="1">
        <v>48</v>
      </c>
      <c r="F27" s="8"/>
      <c r="G27" s="27">
        <f>(D27+E27+F27)/2</f>
        <v>49</v>
      </c>
    </row>
    <row r="28" spans="1:10" ht="195" customHeight="1">
      <c r="A28" s="1">
        <v>2</v>
      </c>
      <c r="B28" s="26" t="s">
        <v>66</v>
      </c>
      <c r="C28" s="28">
        <v>30</v>
      </c>
      <c r="D28" s="28">
        <v>30</v>
      </c>
      <c r="E28" s="28">
        <v>30</v>
      </c>
      <c r="F28" s="29"/>
      <c r="G28" s="27">
        <f>(D28+E28+F28)/2</f>
        <v>30</v>
      </c>
      <c r="I28" s="24"/>
      <c r="J28" s="31"/>
    </row>
    <row r="29" spans="1:10" ht="25.7" customHeight="1">
      <c r="A29" s="59" t="s">
        <v>39</v>
      </c>
      <c r="B29" s="59"/>
      <c r="C29" s="59"/>
      <c r="D29" s="59"/>
      <c r="E29" s="59"/>
      <c r="F29" s="59"/>
      <c r="G29" s="30">
        <f>SUM(G28:G28:G27)</f>
        <v>79</v>
      </c>
      <c r="I29" s="24"/>
      <c r="J29" s="31"/>
    </row>
    <row r="30" spans="1:10" ht="25.7" customHeight="1">
      <c r="A30" s="60" t="s">
        <v>7</v>
      </c>
      <c r="B30" s="60"/>
      <c r="C30" s="60"/>
      <c r="D30" s="60"/>
      <c r="E30" s="60"/>
      <c r="F30" s="60"/>
      <c r="G30" s="18">
        <f>G29+G24+G16</f>
        <v>96.95</v>
      </c>
    </row>
    <row r="31" spans="1:10" ht="25.7" customHeight="1">
      <c r="A31" s="61" t="s">
        <v>8</v>
      </c>
      <c r="B31" s="61"/>
      <c r="C31" s="61"/>
      <c r="D31" s="61"/>
      <c r="E31" s="61"/>
      <c r="F31" s="61"/>
      <c r="G31" s="19">
        <f>G30*部门平衡!C4</f>
        <v>96.95</v>
      </c>
    </row>
    <row r="32" spans="1:10" ht="25.7" customHeight="1">
      <c r="A32" s="62" t="s">
        <v>56</v>
      </c>
      <c r="B32" s="62"/>
      <c r="C32" s="62"/>
      <c r="D32" s="62"/>
      <c r="E32" s="62"/>
      <c r="F32" s="62"/>
      <c r="G32" s="62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39370078740157483" footer="0.3937007874015748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2" t="s">
        <v>23</v>
      </c>
      <c r="B1" s="72"/>
      <c r="C1" s="72"/>
      <c r="D1" s="72"/>
      <c r="E1" s="72"/>
      <c r="F1" s="72"/>
      <c r="G1" s="72"/>
    </row>
    <row r="2" spans="1:8" ht="25.7" customHeight="1">
      <c r="A2" s="73" t="s">
        <v>67</v>
      </c>
      <c r="B2" s="73"/>
      <c r="C2" s="73"/>
      <c r="D2" s="73"/>
      <c r="E2" s="73"/>
      <c r="F2" s="73"/>
      <c r="G2" s="73"/>
    </row>
    <row r="3" spans="1:8" ht="25.7" customHeight="1">
      <c r="A3" s="78" t="s">
        <v>68</v>
      </c>
      <c r="B3" s="74"/>
      <c r="C3" s="74"/>
      <c r="D3" s="74"/>
      <c r="E3" s="74"/>
      <c r="F3" s="74"/>
      <c r="G3" s="74"/>
    </row>
    <row r="4" spans="1:8" ht="25.7" customHeight="1">
      <c r="A4" s="75" t="s">
        <v>26</v>
      </c>
      <c r="B4" s="75"/>
      <c r="C4" s="75"/>
      <c r="D4" s="75"/>
      <c r="E4" s="75"/>
      <c r="F4" s="75"/>
      <c r="G4" s="75"/>
    </row>
    <row r="5" spans="1:8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8" ht="25.7" customHeight="1">
      <c r="A6" s="4">
        <v>1</v>
      </c>
      <c r="B6" s="63" t="s">
        <v>29</v>
      </c>
      <c r="C6" s="71"/>
      <c r="D6" s="71"/>
      <c r="E6" s="71"/>
      <c r="F6" s="64"/>
      <c r="G6" s="1">
        <v>0</v>
      </c>
      <c r="H6" s="6"/>
    </row>
    <row r="7" spans="1:8" ht="25.7" customHeight="1">
      <c r="A7" s="4">
        <v>2</v>
      </c>
      <c r="B7" s="63" t="s">
        <v>30</v>
      </c>
      <c r="C7" s="71"/>
      <c r="D7" s="71"/>
      <c r="E7" s="71"/>
      <c r="F7" s="64"/>
      <c r="G7" s="1">
        <v>1</v>
      </c>
    </row>
    <row r="8" spans="1:8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8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8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8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8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1</v>
      </c>
      <c r="H12" s="6"/>
    </row>
    <row r="13" spans="1:8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0</v>
      </c>
    </row>
    <row r="14" spans="1:8" ht="25.7" customHeight="1">
      <c r="A14" s="4">
        <v>9</v>
      </c>
      <c r="B14" s="63" t="s">
        <v>37</v>
      </c>
      <c r="C14" s="71"/>
      <c r="D14" s="71"/>
      <c r="E14" s="71"/>
      <c r="F14" s="64"/>
      <c r="G14" s="1">
        <v>0</v>
      </c>
    </row>
    <row r="15" spans="1:8" ht="25.7" customHeight="1">
      <c r="A15" s="4">
        <v>10</v>
      </c>
      <c r="B15" s="63" t="s">
        <v>38</v>
      </c>
      <c r="C15" s="71"/>
      <c r="D15" s="71"/>
      <c r="E15" s="71"/>
      <c r="F15" s="64"/>
      <c r="G15" s="1">
        <v>0</v>
      </c>
    </row>
    <row r="16" spans="1:8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6</v>
      </c>
    </row>
    <row r="17" spans="1:10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10" ht="28.5" customHeight="1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3" t="s">
        <v>45</v>
      </c>
      <c r="C19" s="64"/>
      <c r="D19" s="1">
        <v>2</v>
      </c>
      <c r="E19" s="1">
        <v>1.9</v>
      </c>
      <c r="F19" s="23"/>
      <c r="G19" s="10">
        <f>(D19+E19+F19)/2</f>
        <v>1.95</v>
      </c>
    </row>
    <row r="20" spans="1:10" ht="25.7" customHeight="1">
      <c r="A20" s="1">
        <v>2</v>
      </c>
      <c r="B20" s="63" t="s">
        <v>46</v>
      </c>
      <c r="C20" s="64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3" t="s">
        <v>47</v>
      </c>
      <c r="C21" s="64"/>
      <c r="D21" s="1">
        <v>2</v>
      </c>
      <c r="E21" s="1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3" t="s">
        <v>48</v>
      </c>
      <c r="C22" s="64"/>
      <c r="D22" s="1">
        <v>2</v>
      </c>
      <c r="E22" s="1">
        <v>2</v>
      </c>
      <c r="F22" s="23"/>
      <c r="G22" s="10">
        <f t="shared" si="0"/>
        <v>2</v>
      </c>
      <c r="J22" s="20"/>
    </row>
    <row r="23" spans="1:10" ht="28.5" customHeight="1">
      <c r="A23" s="1">
        <v>5</v>
      </c>
      <c r="B23" s="63" t="s">
        <v>49</v>
      </c>
      <c r="C23" s="64"/>
      <c r="D23" s="1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86" t="s">
        <v>39</v>
      </c>
      <c r="B24" s="59"/>
      <c r="C24" s="59"/>
      <c r="D24" s="59"/>
      <c r="E24" s="59"/>
      <c r="F24" s="59"/>
      <c r="G24" s="11">
        <f>SUM(G19:G23)</f>
        <v>9.9499999999999993</v>
      </c>
    </row>
    <row r="25" spans="1:10" ht="29.25" customHeight="1">
      <c r="A25" s="65" t="s">
        <v>50</v>
      </c>
      <c r="B25" s="65"/>
      <c r="C25" s="65"/>
      <c r="D25" s="65"/>
      <c r="E25" s="65"/>
      <c r="F25" s="65"/>
      <c r="G25" s="65"/>
    </row>
    <row r="26" spans="1:10" ht="25.7" customHeight="1">
      <c r="A26" s="1" t="s">
        <v>2</v>
      </c>
      <c r="B26" s="1" t="s">
        <v>88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26.25" customHeight="1">
      <c r="A27" s="1">
        <v>1</v>
      </c>
      <c r="B27" s="56" t="s">
        <v>79</v>
      </c>
      <c r="C27" s="13">
        <v>23</v>
      </c>
      <c r="D27" s="13">
        <v>23</v>
      </c>
      <c r="E27" s="13">
        <v>23</v>
      </c>
      <c r="F27" s="14"/>
      <c r="G27" s="15">
        <f>(D27+E27+F27)/2</f>
        <v>23</v>
      </c>
    </row>
    <row r="28" spans="1:10" ht="26.25" customHeight="1">
      <c r="A28" s="1">
        <v>2</v>
      </c>
      <c r="B28" s="56" t="s">
        <v>80</v>
      </c>
      <c r="C28" s="13">
        <v>35</v>
      </c>
      <c r="D28" s="13">
        <v>35</v>
      </c>
      <c r="E28" s="13">
        <v>33</v>
      </c>
      <c r="F28" s="14"/>
      <c r="G28" s="15">
        <f>(D28+E28+F28)/2</f>
        <v>34</v>
      </c>
    </row>
    <row r="29" spans="1:10" ht="71.25">
      <c r="A29" s="1">
        <v>3</v>
      </c>
      <c r="B29" s="56" t="s">
        <v>81</v>
      </c>
      <c r="C29" s="13">
        <v>15</v>
      </c>
      <c r="D29" s="13">
        <v>15</v>
      </c>
      <c r="E29" s="13">
        <v>15</v>
      </c>
      <c r="F29" s="14"/>
      <c r="G29" s="15">
        <f>(D29+E29+F29)/2</f>
        <v>15</v>
      </c>
    </row>
    <row r="30" spans="1:10" ht="85.5">
      <c r="A30" s="1">
        <v>4</v>
      </c>
      <c r="B30" s="56" t="s">
        <v>82</v>
      </c>
      <c r="C30" s="13">
        <v>7</v>
      </c>
      <c r="D30" s="13">
        <v>7</v>
      </c>
      <c r="E30" s="13">
        <v>7</v>
      </c>
      <c r="F30" s="14"/>
      <c r="G30" s="15">
        <f>(D30+E30+F30)/2</f>
        <v>7</v>
      </c>
    </row>
    <row r="31" spans="1:10" ht="25.7" customHeight="1">
      <c r="A31" s="59" t="s">
        <v>39</v>
      </c>
      <c r="B31" s="59"/>
      <c r="C31" s="59"/>
      <c r="D31" s="59"/>
      <c r="E31" s="59"/>
      <c r="F31" s="59"/>
      <c r="G31" s="15">
        <f>SUM(G27:G30)</f>
        <v>79</v>
      </c>
    </row>
    <row r="32" spans="1:10" ht="25.7" customHeight="1">
      <c r="A32" s="60" t="s">
        <v>7</v>
      </c>
      <c r="B32" s="60"/>
      <c r="C32" s="60"/>
      <c r="D32" s="60"/>
      <c r="E32" s="60"/>
      <c r="F32" s="60"/>
      <c r="G32" s="18">
        <f>G16+G24+G31</f>
        <v>94.95</v>
      </c>
    </row>
    <row r="33" spans="1:7" ht="25.7" customHeight="1">
      <c r="A33" s="61" t="s">
        <v>8</v>
      </c>
      <c r="B33" s="61"/>
      <c r="C33" s="61"/>
      <c r="D33" s="61"/>
      <c r="E33" s="61"/>
      <c r="F33" s="61"/>
      <c r="G33" s="19">
        <f>G32*部门平衡!C5</f>
        <v>94.95</v>
      </c>
    </row>
    <row r="34" spans="1:7" ht="25.7" customHeight="1">
      <c r="A34" s="62" t="s">
        <v>56</v>
      </c>
      <c r="B34" s="62"/>
      <c r="C34" s="62"/>
      <c r="D34" s="62"/>
      <c r="E34" s="62"/>
      <c r="F34" s="62"/>
      <c r="G34" s="62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39370078740157483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2" t="s">
        <v>23</v>
      </c>
      <c r="B1" s="72"/>
      <c r="C1" s="72"/>
      <c r="D1" s="72"/>
      <c r="E1" s="72"/>
      <c r="F1" s="72"/>
      <c r="G1" s="72"/>
    </row>
    <row r="2" spans="1:8" ht="25.7" customHeight="1">
      <c r="A2" s="73" t="s">
        <v>24</v>
      </c>
      <c r="B2" s="73"/>
      <c r="C2" s="73"/>
      <c r="D2" s="73"/>
      <c r="E2" s="73"/>
      <c r="F2" s="73"/>
      <c r="G2" s="73"/>
    </row>
    <row r="3" spans="1:8" ht="25.7" customHeight="1">
      <c r="A3" s="78" t="s">
        <v>69</v>
      </c>
      <c r="B3" s="74"/>
      <c r="C3" s="74"/>
      <c r="D3" s="74"/>
      <c r="E3" s="74"/>
      <c r="F3" s="74"/>
      <c r="G3" s="74"/>
    </row>
    <row r="4" spans="1:8" ht="25.7" customHeight="1">
      <c r="A4" s="75" t="s">
        <v>26</v>
      </c>
      <c r="B4" s="75"/>
      <c r="C4" s="75"/>
      <c r="D4" s="75"/>
      <c r="E4" s="75"/>
      <c r="F4" s="75"/>
      <c r="G4" s="75"/>
    </row>
    <row r="5" spans="1:8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8" ht="25.7" customHeight="1">
      <c r="A6" s="4">
        <v>1</v>
      </c>
      <c r="B6" s="63" t="s">
        <v>29</v>
      </c>
      <c r="C6" s="71"/>
      <c r="D6" s="71"/>
      <c r="E6" s="71"/>
      <c r="F6" s="64"/>
      <c r="G6" s="1">
        <v>1</v>
      </c>
      <c r="H6" s="6"/>
    </row>
    <row r="7" spans="1:8" ht="25.7" customHeight="1">
      <c r="A7" s="4">
        <v>2</v>
      </c>
      <c r="B7" s="63" t="s">
        <v>30</v>
      </c>
      <c r="C7" s="71"/>
      <c r="D7" s="71"/>
      <c r="E7" s="71"/>
      <c r="F7" s="64"/>
      <c r="G7" s="1">
        <v>1</v>
      </c>
    </row>
    <row r="8" spans="1:8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8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8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8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8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0</v>
      </c>
    </row>
    <row r="13" spans="1:8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0</v>
      </c>
    </row>
    <row r="14" spans="1:8" ht="25.7" customHeight="1">
      <c r="A14" s="4">
        <v>9</v>
      </c>
      <c r="B14" s="63" t="s">
        <v>37</v>
      </c>
      <c r="C14" s="71"/>
      <c r="D14" s="71"/>
      <c r="E14" s="71"/>
      <c r="F14" s="64"/>
      <c r="G14" s="1">
        <v>0</v>
      </c>
    </row>
    <row r="15" spans="1:8" ht="25.7" customHeight="1">
      <c r="A15" s="4">
        <v>10</v>
      </c>
      <c r="B15" s="63" t="s">
        <v>38</v>
      </c>
      <c r="C15" s="71"/>
      <c r="D15" s="71"/>
      <c r="E15" s="71"/>
      <c r="F15" s="64"/>
      <c r="G15" s="1">
        <v>0</v>
      </c>
    </row>
    <row r="16" spans="1:8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6</v>
      </c>
    </row>
    <row r="17" spans="1:10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10" ht="28.5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3" t="s">
        <v>45</v>
      </c>
      <c r="C19" s="64"/>
      <c r="D19" s="1">
        <v>2</v>
      </c>
      <c r="E19" s="1">
        <v>1.9</v>
      </c>
      <c r="F19" s="9"/>
      <c r="G19" s="10">
        <f>(D19+E19+F19)/2</f>
        <v>1.95</v>
      </c>
    </row>
    <row r="20" spans="1:10" ht="25.7" customHeight="1">
      <c r="A20" s="1">
        <v>2</v>
      </c>
      <c r="B20" s="63" t="s">
        <v>46</v>
      </c>
      <c r="C20" s="64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3" t="s">
        <v>47</v>
      </c>
      <c r="C21" s="64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3" t="s">
        <v>48</v>
      </c>
      <c r="C22" s="64"/>
      <c r="D22" s="1">
        <v>2</v>
      </c>
      <c r="E22" s="1">
        <v>2</v>
      </c>
      <c r="F22" s="9"/>
      <c r="G22" s="10">
        <f t="shared" si="0"/>
        <v>2</v>
      </c>
      <c r="J22" s="20"/>
    </row>
    <row r="23" spans="1:10" ht="28.5" customHeight="1">
      <c r="A23" s="1">
        <v>5</v>
      </c>
      <c r="B23" s="63" t="s">
        <v>49</v>
      </c>
      <c r="C23" s="64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59" t="s">
        <v>39</v>
      </c>
      <c r="B24" s="59"/>
      <c r="C24" s="59"/>
      <c r="D24" s="59"/>
      <c r="E24" s="59"/>
      <c r="F24" s="59"/>
      <c r="G24" s="11">
        <f>SUM(G19:G23)</f>
        <v>9.9499999999999993</v>
      </c>
    </row>
    <row r="25" spans="1:10" ht="25.7" customHeight="1">
      <c r="A25" s="65" t="s">
        <v>50</v>
      </c>
      <c r="B25" s="65"/>
      <c r="C25" s="65"/>
      <c r="D25" s="65"/>
      <c r="E25" s="65"/>
      <c r="F25" s="65"/>
      <c r="G25" s="65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88.5" customHeight="1">
      <c r="A27" s="1">
        <v>1</v>
      </c>
      <c r="B27" s="22" t="s">
        <v>70</v>
      </c>
      <c r="C27" s="1">
        <v>20</v>
      </c>
      <c r="D27" s="1">
        <v>20</v>
      </c>
      <c r="E27" s="13">
        <v>20</v>
      </c>
      <c r="F27" s="14"/>
      <c r="G27" s="15">
        <f t="shared" ref="G27:G29" si="1">(D27+E27+F27)/2</f>
        <v>20</v>
      </c>
    </row>
    <row r="28" spans="1:10" ht="48.75" customHeight="1">
      <c r="A28" s="1">
        <v>2</v>
      </c>
      <c r="B28" s="22" t="s">
        <v>71</v>
      </c>
      <c r="C28" s="1">
        <v>25</v>
      </c>
      <c r="D28" s="1">
        <v>25</v>
      </c>
      <c r="E28" s="13">
        <v>24</v>
      </c>
      <c r="F28" s="14"/>
      <c r="G28" s="15">
        <f t="shared" si="1"/>
        <v>24.5</v>
      </c>
    </row>
    <row r="29" spans="1:10" ht="68.25" customHeight="1">
      <c r="A29" s="2">
        <v>3</v>
      </c>
      <c r="B29" s="22" t="s">
        <v>72</v>
      </c>
      <c r="C29" s="3">
        <v>35</v>
      </c>
      <c r="D29" s="1">
        <v>35</v>
      </c>
      <c r="E29" s="13">
        <v>34</v>
      </c>
      <c r="F29" s="14"/>
      <c r="G29" s="15">
        <f t="shared" si="1"/>
        <v>34.5</v>
      </c>
    </row>
    <row r="30" spans="1:10" ht="39.75" customHeight="1">
      <c r="A30" s="59" t="s">
        <v>39</v>
      </c>
      <c r="B30" s="59"/>
      <c r="C30" s="59"/>
      <c r="D30" s="59"/>
      <c r="E30" s="59"/>
      <c r="F30" s="59"/>
      <c r="G30" s="17">
        <f>SUM(G27:G29)</f>
        <v>79</v>
      </c>
    </row>
    <row r="31" spans="1:10" ht="25.7" customHeight="1">
      <c r="A31" s="60" t="s">
        <v>7</v>
      </c>
      <c r="B31" s="60"/>
      <c r="C31" s="60"/>
      <c r="D31" s="60"/>
      <c r="E31" s="60"/>
      <c r="F31" s="60"/>
      <c r="G31" s="18">
        <f>G16+G24+G30</f>
        <v>94.95</v>
      </c>
    </row>
    <row r="32" spans="1:10" ht="25.7" customHeight="1">
      <c r="A32" s="61" t="s">
        <v>8</v>
      </c>
      <c r="B32" s="61"/>
      <c r="C32" s="61"/>
      <c r="D32" s="61"/>
      <c r="E32" s="61"/>
      <c r="F32" s="61"/>
      <c r="G32" s="19">
        <f>G31*部门平衡!C5</f>
        <v>94.95</v>
      </c>
    </row>
    <row r="33" spans="1:7" ht="25.7" customHeight="1">
      <c r="A33" s="62" t="s">
        <v>56</v>
      </c>
      <c r="B33" s="62"/>
      <c r="C33" s="62"/>
      <c r="D33" s="62"/>
      <c r="E33" s="62"/>
      <c r="F33" s="62"/>
      <c r="G33" s="62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39370078740157483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2" t="s">
        <v>23</v>
      </c>
      <c r="B1" s="72"/>
      <c r="C1" s="72"/>
      <c r="D1" s="72"/>
      <c r="E1" s="72"/>
      <c r="F1" s="72"/>
      <c r="G1" s="72"/>
    </row>
    <row r="2" spans="1:8" ht="25.7" customHeight="1">
      <c r="A2" s="73" t="s">
        <v>24</v>
      </c>
      <c r="B2" s="73"/>
      <c r="C2" s="73"/>
      <c r="D2" s="73"/>
      <c r="E2" s="73"/>
      <c r="F2" s="73"/>
      <c r="G2" s="73"/>
    </row>
    <row r="3" spans="1:8" ht="25.7" customHeight="1">
      <c r="A3" s="78" t="s">
        <v>73</v>
      </c>
      <c r="B3" s="74"/>
      <c r="C3" s="74"/>
      <c r="D3" s="74"/>
      <c r="E3" s="74"/>
      <c r="F3" s="74"/>
      <c r="G3" s="74"/>
    </row>
    <row r="4" spans="1:8" ht="25.7" customHeight="1">
      <c r="A4" s="75" t="s">
        <v>26</v>
      </c>
      <c r="B4" s="75"/>
      <c r="C4" s="75"/>
      <c r="D4" s="75"/>
      <c r="E4" s="75"/>
      <c r="F4" s="75"/>
      <c r="G4" s="75"/>
    </row>
    <row r="5" spans="1:8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8" ht="25.7" customHeight="1">
      <c r="A6" s="4">
        <v>1</v>
      </c>
      <c r="B6" s="63" t="s">
        <v>29</v>
      </c>
      <c r="C6" s="71"/>
      <c r="D6" s="71"/>
      <c r="E6" s="71"/>
      <c r="F6" s="64"/>
      <c r="G6" s="5">
        <v>1</v>
      </c>
      <c r="H6" s="6"/>
    </row>
    <row r="7" spans="1:8" ht="25.7" customHeight="1">
      <c r="A7" s="4">
        <v>2</v>
      </c>
      <c r="B7" s="63" t="s">
        <v>30</v>
      </c>
      <c r="C7" s="71"/>
      <c r="D7" s="71"/>
      <c r="E7" s="71"/>
      <c r="F7" s="64"/>
      <c r="G7" s="1">
        <v>1</v>
      </c>
    </row>
    <row r="8" spans="1:8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8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8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8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8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0</v>
      </c>
    </row>
    <row r="13" spans="1:8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0</v>
      </c>
    </row>
    <row r="14" spans="1:8" ht="25.7" customHeight="1">
      <c r="A14" s="4">
        <v>9</v>
      </c>
      <c r="B14" s="63" t="s">
        <v>37</v>
      </c>
      <c r="C14" s="71"/>
      <c r="D14" s="71"/>
      <c r="E14" s="71"/>
      <c r="F14" s="64"/>
      <c r="G14" s="1">
        <v>0</v>
      </c>
    </row>
    <row r="15" spans="1:8" ht="25.7" customHeight="1">
      <c r="A15" s="4">
        <v>10</v>
      </c>
      <c r="B15" s="63" t="s">
        <v>38</v>
      </c>
      <c r="C15" s="71"/>
      <c r="D15" s="71"/>
      <c r="E15" s="71"/>
      <c r="F15" s="64"/>
      <c r="G15" s="1">
        <v>0</v>
      </c>
    </row>
    <row r="16" spans="1:8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6</v>
      </c>
    </row>
    <row r="17" spans="1:10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10" ht="28.5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3" t="s">
        <v>45</v>
      </c>
      <c r="C19" s="64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63" t="s">
        <v>46</v>
      </c>
      <c r="C20" s="64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3" t="s">
        <v>47</v>
      </c>
      <c r="C21" s="64"/>
      <c r="D21" s="1">
        <v>2</v>
      </c>
      <c r="E21" s="1">
        <v>2</v>
      </c>
      <c r="F21" s="9">
        <v>1.9</v>
      </c>
      <c r="G21" s="10">
        <f t="shared" si="0"/>
        <v>1.9666666666666668</v>
      </c>
    </row>
    <row r="22" spans="1:10" ht="25.7" customHeight="1">
      <c r="A22" s="1">
        <v>4</v>
      </c>
      <c r="B22" s="63" t="s">
        <v>48</v>
      </c>
      <c r="C22" s="64"/>
      <c r="D22" s="1">
        <v>2</v>
      </c>
      <c r="E22" s="1">
        <v>1.9</v>
      </c>
      <c r="F22" s="9">
        <v>2</v>
      </c>
      <c r="G22" s="10">
        <f t="shared" si="0"/>
        <v>1.9666666666666668</v>
      </c>
      <c r="J22" s="20"/>
    </row>
    <row r="23" spans="1:10" ht="28.5" customHeight="1">
      <c r="A23" s="1">
        <v>5</v>
      </c>
      <c r="B23" s="63" t="s">
        <v>49</v>
      </c>
      <c r="C23" s="64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59" t="s">
        <v>39</v>
      </c>
      <c r="B24" s="59"/>
      <c r="C24" s="59"/>
      <c r="D24" s="59"/>
      <c r="E24" s="59"/>
      <c r="F24" s="59"/>
      <c r="G24" s="11">
        <f>SUM(G19:G23)</f>
        <v>9.9333333333333336</v>
      </c>
    </row>
    <row r="25" spans="1:10" ht="25.7" customHeight="1">
      <c r="A25" s="65" t="s">
        <v>50</v>
      </c>
      <c r="B25" s="65"/>
      <c r="C25" s="65"/>
      <c r="D25" s="65"/>
      <c r="E25" s="65"/>
      <c r="F25" s="65"/>
      <c r="G25" s="65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136.5" customHeight="1">
      <c r="A27" s="1">
        <v>1</v>
      </c>
      <c r="B27" s="21" t="s">
        <v>74</v>
      </c>
      <c r="C27" s="1">
        <v>10</v>
      </c>
      <c r="D27" s="1">
        <v>10</v>
      </c>
      <c r="E27" s="13">
        <v>10</v>
      </c>
      <c r="F27" s="14">
        <v>10</v>
      </c>
      <c r="G27" s="15">
        <f>(D27+E27+F27)/3</f>
        <v>10</v>
      </c>
    </row>
    <row r="28" spans="1:10" ht="33.75" customHeight="1">
      <c r="A28" s="1">
        <v>2</v>
      </c>
      <c r="B28" s="21" t="s">
        <v>75</v>
      </c>
      <c r="C28" s="1">
        <v>40</v>
      </c>
      <c r="D28" s="1">
        <v>40</v>
      </c>
      <c r="E28" s="13">
        <v>38</v>
      </c>
      <c r="F28" s="14">
        <v>38</v>
      </c>
      <c r="G28" s="15">
        <f>(D28+E28+F28)/3</f>
        <v>38.666666666666664</v>
      </c>
    </row>
    <row r="29" spans="1:10" ht="33.75" customHeight="1">
      <c r="A29" s="1">
        <v>3</v>
      </c>
      <c r="B29" s="21" t="s">
        <v>76</v>
      </c>
      <c r="C29" s="1">
        <v>15</v>
      </c>
      <c r="D29" s="1">
        <v>15</v>
      </c>
      <c r="E29" s="13">
        <v>15</v>
      </c>
      <c r="F29" s="14">
        <v>15</v>
      </c>
      <c r="G29" s="15">
        <f>(D29+E29+F29)/3</f>
        <v>15</v>
      </c>
    </row>
    <row r="30" spans="1:10" ht="106.5" customHeight="1">
      <c r="A30" s="2">
        <v>4</v>
      </c>
      <c r="B30" s="21" t="s">
        <v>77</v>
      </c>
      <c r="C30" s="3">
        <v>15</v>
      </c>
      <c r="D30" s="1">
        <v>15</v>
      </c>
      <c r="E30" s="13">
        <v>15</v>
      </c>
      <c r="F30" s="14">
        <v>15</v>
      </c>
      <c r="G30" s="15">
        <f>(D30+E30+F30)/3</f>
        <v>15</v>
      </c>
    </row>
    <row r="31" spans="1:10" ht="32.25" customHeight="1">
      <c r="A31" s="59" t="s">
        <v>19</v>
      </c>
      <c r="B31" s="59"/>
      <c r="C31" s="59"/>
      <c r="D31" s="59"/>
      <c r="E31" s="59"/>
      <c r="F31" s="59"/>
      <c r="G31" s="17">
        <f>SUM(G27:G30)</f>
        <v>78.666666666666657</v>
      </c>
    </row>
    <row r="32" spans="1:10" ht="25.7" customHeight="1">
      <c r="A32" s="60" t="s">
        <v>7</v>
      </c>
      <c r="B32" s="60"/>
      <c r="C32" s="60"/>
      <c r="D32" s="60"/>
      <c r="E32" s="60"/>
      <c r="F32" s="60"/>
      <c r="G32" s="18">
        <f>G16+G24+G31</f>
        <v>94.6</v>
      </c>
    </row>
    <row r="33" spans="1:7" ht="25.7" customHeight="1">
      <c r="A33" s="61" t="s">
        <v>8</v>
      </c>
      <c r="B33" s="61"/>
      <c r="C33" s="61"/>
      <c r="D33" s="61"/>
      <c r="E33" s="61"/>
      <c r="F33" s="61"/>
      <c r="G33" s="19">
        <f>G32*部门平衡!C5</f>
        <v>94.6</v>
      </c>
    </row>
    <row r="34" spans="1:7" ht="25.7" customHeight="1">
      <c r="A34" s="62" t="s">
        <v>56</v>
      </c>
      <c r="B34" s="62"/>
      <c r="C34" s="62"/>
      <c r="D34" s="62"/>
      <c r="E34" s="62"/>
      <c r="F34" s="62"/>
      <c r="G34" s="62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78740157480314965" footer="0.7874015748031496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2" t="s">
        <v>23</v>
      </c>
      <c r="B1" s="72"/>
      <c r="C1" s="72"/>
      <c r="D1" s="72"/>
      <c r="E1" s="72"/>
      <c r="F1" s="72"/>
      <c r="G1" s="72"/>
    </row>
    <row r="2" spans="1:8" ht="25.7" customHeight="1">
      <c r="A2" s="73" t="s">
        <v>24</v>
      </c>
      <c r="B2" s="73"/>
      <c r="C2" s="73"/>
      <c r="D2" s="73"/>
      <c r="E2" s="73"/>
      <c r="F2" s="73"/>
      <c r="G2" s="73"/>
    </row>
    <row r="3" spans="1:8" ht="25.7" customHeight="1">
      <c r="A3" s="78" t="s">
        <v>78</v>
      </c>
      <c r="B3" s="74"/>
      <c r="C3" s="74"/>
      <c r="D3" s="74"/>
      <c r="E3" s="74"/>
      <c r="F3" s="74"/>
      <c r="G3" s="74"/>
    </row>
    <row r="4" spans="1:8" ht="25.7" customHeight="1">
      <c r="A4" s="75" t="s">
        <v>26</v>
      </c>
      <c r="B4" s="75"/>
      <c r="C4" s="75"/>
      <c r="D4" s="75"/>
      <c r="E4" s="75"/>
      <c r="F4" s="75"/>
      <c r="G4" s="75"/>
    </row>
    <row r="5" spans="1:8" ht="25.7" customHeight="1">
      <c r="A5" s="1" t="s">
        <v>2</v>
      </c>
      <c r="B5" s="69" t="s">
        <v>27</v>
      </c>
      <c r="C5" s="76"/>
      <c r="D5" s="76"/>
      <c r="E5" s="76"/>
      <c r="F5" s="70"/>
      <c r="G5" s="1" t="s">
        <v>28</v>
      </c>
    </row>
    <row r="6" spans="1:8" ht="25.7" customHeight="1">
      <c r="A6" s="4">
        <v>1</v>
      </c>
      <c r="B6" s="63" t="s">
        <v>29</v>
      </c>
      <c r="C6" s="71"/>
      <c r="D6" s="71"/>
      <c r="E6" s="71"/>
      <c r="F6" s="64"/>
      <c r="G6" s="5">
        <v>1</v>
      </c>
      <c r="H6" s="6"/>
    </row>
    <row r="7" spans="1:8" ht="25.7" customHeight="1">
      <c r="A7" s="4">
        <v>2</v>
      </c>
      <c r="B7" s="63" t="s">
        <v>30</v>
      </c>
      <c r="C7" s="71"/>
      <c r="D7" s="71"/>
      <c r="E7" s="71"/>
      <c r="F7" s="64"/>
      <c r="G7" s="1">
        <v>0</v>
      </c>
    </row>
    <row r="8" spans="1:8" ht="25.7" customHeight="1">
      <c r="A8" s="4">
        <v>3</v>
      </c>
      <c r="B8" s="63" t="s">
        <v>31</v>
      </c>
      <c r="C8" s="71"/>
      <c r="D8" s="71"/>
      <c r="E8" s="71"/>
      <c r="F8" s="64"/>
      <c r="G8" s="1">
        <v>1</v>
      </c>
    </row>
    <row r="9" spans="1:8" ht="25.7" customHeight="1">
      <c r="A9" s="4">
        <v>4</v>
      </c>
      <c r="B9" s="63" t="s">
        <v>32</v>
      </c>
      <c r="C9" s="71"/>
      <c r="D9" s="71"/>
      <c r="E9" s="71"/>
      <c r="F9" s="64"/>
      <c r="G9" s="1">
        <v>1</v>
      </c>
    </row>
    <row r="10" spans="1:8" ht="25.7" customHeight="1">
      <c r="A10" s="4">
        <v>5</v>
      </c>
      <c r="B10" s="63" t="s">
        <v>33</v>
      </c>
      <c r="C10" s="71"/>
      <c r="D10" s="71"/>
      <c r="E10" s="71"/>
      <c r="F10" s="64"/>
      <c r="G10" s="1">
        <v>1</v>
      </c>
    </row>
    <row r="11" spans="1:8" ht="25.7" customHeight="1">
      <c r="A11" s="4">
        <v>6</v>
      </c>
      <c r="B11" s="63" t="s">
        <v>34</v>
      </c>
      <c r="C11" s="71"/>
      <c r="D11" s="71"/>
      <c r="E11" s="71"/>
      <c r="F11" s="64"/>
      <c r="G11" s="1">
        <v>1</v>
      </c>
    </row>
    <row r="12" spans="1:8" ht="25.7" customHeight="1">
      <c r="A12" s="4">
        <v>7</v>
      </c>
      <c r="B12" s="63" t="s">
        <v>35</v>
      </c>
      <c r="C12" s="71"/>
      <c r="D12" s="71"/>
      <c r="E12" s="71"/>
      <c r="F12" s="64"/>
      <c r="G12" s="1">
        <v>0</v>
      </c>
    </row>
    <row r="13" spans="1:8" ht="25.7" customHeight="1">
      <c r="A13" s="4">
        <v>8</v>
      </c>
      <c r="B13" s="63" t="s">
        <v>36</v>
      </c>
      <c r="C13" s="71"/>
      <c r="D13" s="71"/>
      <c r="E13" s="71"/>
      <c r="F13" s="64"/>
      <c r="G13" s="1">
        <v>0</v>
      </c>
    </row>
    <row r="14" spans="1:8" ht="25.7" customHeight="1">
      <c r="A14" s="4">
        <v>9</v>
      </c>
      <c r="B14" s="63" t="s">
        <v>37</v>
      </c>
      <c r="C14" s="71"/>
      <c r="D14" s="71"/>
      <c r="E14" s="71"/>
      <c r="F14" s="64"/>
      <c r="G14" s="1">
        <v>0</v>
      </c>
    </row>
    <row r="15" spans="1:8" ht="25.7" customHeight="1">
      <c r="A15" s="4">
        <v>10</v>
      </c>
      <c r="B15" s="63" t="s">
        <v>38</v>
      </c>
      <c r="C15" s="71"/>
      <c r="D15" s="71"/>
      <c r="E15" s="71"/>
      <c r="F15" s="64"/>
      <c r="G15" s="1">
        <v>0</v>
      </c>
    </row>
    <row r="16" spans="1:8" ht="25.7" customHeight="1">
      <c r="A16" s="66" t="s">
        <v>39</v>
      </c>
      <c r="B16" s="67"/>
      <c r="C16" s="67"/>
      <c r="D16" s="67"/>
      <c r="E16" s="67"/>
      <c r="F16" s="68"/>
      <c r="G16" s="7">
        <f>SUM(G6:G15)</f>
        <v>5</v>
      </c>
    </row>
    <row r="17" spans="1:10" ht="25.7" customHeight="1">
      <c r="A17" s="65" t="s">
        <v>40</v>
      </c>
      <c r="B17" s="65"/>
      <c r="C17" s="65"/>
      <c r="D17" s="65"/>
      <c r="E17" s="65"/>
      <c r="F17" s="65"/>
      <c r="G17" s="65"/>
    </row>
    <row r="18" spans="1:10" ht="28.5">
      <c r="A18" s="1" t="s">
        <v>2</v>
      </c>
      <c r="B18" s="69" t="s">
        <v>27</v>
      </c>
      <c r="C18" s="70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3" t="s">
        <v>45</v>
      </c>
      <c r="C19" s="64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63" t="s">
        <v>46</v>
      </c>
      <c r="C20" s="64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3" t="s">
        <v>47</v>
      </c>
      <c r="C21" s="64"/>
      <c r="D21" s="1">
        <v>2</v>
      </c>
      <c r="E21" s="1">
        <v>2</v>
      </c>
      <c r="F21" s="9">
        <v>1.9</v>
      </c>
      <c r="G21" s="10">
        <f t="shared" si="0"/>
        <v>1.9666666666666668</v>
      </c>
    </row>
    <row r="22" spans="1:10" ht="25.7" customHeight="1">
      <c r="A22" s="1">
        <v>4</v>
      </c>
      <c r="B22" s="63" t="s">
        <v>48</v>
      </c>
      <c r="C22" s="64"/>
      <c r="D22" s="1">
        <v>2</v>
      </c>
      <c r="E22" s="1">
        <v>2</v>
      </c>
      <c r="F22" s="9">
        <v>2</v>
      </c>
      <c r="G22" s="10">
        <f t="shared" si="0"/>
        <v>2</v>
      </c>
      <c r="J22" s="20"/>
    </row>
    <row r="23" spans="1:10" ht="28.5" customHeight="1">
      <c r="A23" s="1">
        <v>5</v>
      </c>
      <c r="B23" s="63" t="s">
        <v>49</v>
      </c>
      <c r="C23" s="64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59" t="s">
        <v>39</v>
      </c>
      <c r="B24" s="59"/>
      <c r="C24" s="59"/>
      <c r="D24" s="59"/>
      <c r="E24" s="59"/>
      <c r="F24" s="59"/>
      <c r="G24" s="11">
        <f>SUM(G19:G23)</f>
        <v>9.9666666666666668</v>
      </c>
    </row>
    <row r="25" spans="1:10" ht="25.7" customHeight="1">
      <c r="A25" s="65" t="s">
        <v>50</v>
      </c>
      <c r="B25" s="65"/>
      <c r="C25" s="65"/>
      <c r="D25" s="65"/>
      <c r="E25" s="65"/>
      <c r="F25" s="65"/>
      <c r="G25" s="65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33" customHeight="1">
      <c r="A27" s="1">
        <v>1</v>
      </c>
      <c r="B27" s="37" t="s">
        <v>85</v>
      </c>
      <c r="C27" s="1">
        <v>40</v>
      </c>
      <c r="D27" s="1">
        <v>37</v>
      </c>
      <c r="E27" s="13">
        <v>37</v>
      </c>
      <c r="F27" s="14">
        <v>40</v>
      </c>
      <c r="G27" s="15">
        <f t="shared" ref="G27:G29" si="1">(D27+E27+F27)/3</f>
        <v>38</v>
      </c>
    </row>
    <row r="28" spans="1:10" ht="33" customHeight="1">
      <c r="A28" s="1">
        <v>2</v>
      </c>
      <c r="B28" s="37" t="s">
        <v>86</v>
      </c>
      <c r="C28" s="1">
        <v>20</v>
      </c>
      <c r="D28" s="1">
        <v>18</v>
      </c>
      <c r="E28" s="13">
        <v>18</v>
      </c>
      <c r="F28" s="14">
        <v>20</v>
      </c>
      <c r="G28" s="15">
        <f t="shared" si="1"/>
        <v>18.666666666666668</v>
      </c>
    </row>
    <row r="29" spans="1:10" ht="104.25" customHeight="1">
      <c r="A29" s="1">
        <v>3</v>
      </c>
      <c r="B29" s="37" t="s">
        <v>87</v>
      </c>
      <c r="C29" s="1">
        <v>20</v>
      </c>
      <c r="D29" s="1">
        <v>18</v>
      </c>
      <c r="E29" s="13">
        <v>18</v>
      </c>
      <c r="F29" s="14">
        <v>20</v>
      </c>
      <c r="G29" s="15">
        <f t="shared" si="1"/>
        <v>18.666666666666668</v>
      </c>
    </row>
    <row r="30" spans="1:10" ht="32.25" customHeight="1">
      <c r="A30" s="59" t="s">
        <v>19</v>
      </c>
      <c r="B30" s="59"/>
      <c r="C30" s="59"/>
      <c r="D30" s="59"/>
      <c r="E30" s="59"/>
      <c r="F30" s="59"/>
      <c r="G30" s="17">
        <f>SUM(G27:G29)</f>
        <v>75.333333333333343</v>
      </c>
    </row>
    <row r="31" spans="1:10" ht="25.7" customHeight="1">
      <c r="A31" s="60" t="s">
        <v>7</v>
      </c>
      <c r="B31" s="60"/>
      <c r="C31" s="60"/>
      <c r="D31" s="60"/>
      <c r="E31" s="60"/>
      <c r="F31" s="60"/>
      <c r="G31" s="18">
        <f>G16+G24+G30</f>
        <v>90.300000000000011</v>
      </c>
    </row>
    <row r="32" spans="1:10" ht="25.7" customHeight="1">
      <c r="A32" s="61" t="s">
        <v>8</v>
      </c>
      <c r="B32" s="61"/>
      <c r="C32" s="61"/>
      <c r="D32" s="61"/>
      <c r="E32" s="61"/>
      <c r="F32" s="61"/>
      <c r="G32" s="19">
        <f>G31*部门平衡!C5</f>
        <v>90.300000000000011</v>
      </c>
    </row>
    <row r="33" spans="1:7" ht="25.7" customHeight="1">
      <c r="A33" s="62" t="s">
        <v>56</v>
      </c>
      <c r="B33" s="62"/>
      <c r="C33" s="62"/>
      <c r="D33" s="62"/>
      <c r="E33" s="62"/>
      <c r="F33" s="62"/>
      <c r="G33" s="62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0866141732283472" right="0.70866141732283472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刘俊杰</vt:lpstr>
      <vt:lpstr>杨德山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2022-11-04T08:35:58Z</cp:lastPrinted>
  <dcterms:created xsi:type="dcterms:W3CDTF">2014-08-30T00:25:00Z</dcterms:created>
  <dcterms:modified xsi:type="dcterms:W3CDTF">2022-11-04T08:36:03Z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2052-11.1.0.12598</vt:lpwstr>
  </property>
  <property fmtid="{D5CDD505-2E9C-101B-9397-08002B2CF9AE}" pid="4" name="ICV">
    <vt:lpwstr>61CB21B8DDD04695B2CF36A5FD942DDB</vt:lpwstr>
  </property>
</Properties>
</file>