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陈单伟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6"/>
  <c r="G27" i="29" l="1"/>
  <c r="G30" i="39"/>
  <c r="G29"/>
  <c r="G28"/>
  <c r="G27"/>
  <c r="G23"/>
  <c r="G22"/>
  <c r="G21"/>
  <c r="G20"/>
  <c r="G19"/>
  <c r="G16"/>
  <c r="C11" i="16" s="1"/>
  <c r="G29" i="35"/>
  <c r="G28"/>
  <c r="G27"/>
  <c r="G23"/>
  <c r="G22"/>
  <c r="G21"/>
  <c r="G20"/>
  <c r="G19"/>
  <c r="G16"/>
  <c r="G30" i="29"/>
  <c r="G29"/>
  <c r="G28"/>
  <c r="G23"/>
  <c r="G22"/>
  <c r="G21"/>
  <c r="G20"/>
  <c r="G19"/>
  <c r="G16"/>
  <c r="G31" i="26"/>
  <c r="G30"/>
  <c r="G29"/>
  <c r="G27"/>
  <c r="G23"/>
  <c r="G22"/>
  <c r="G21"/>
  <c r="G20"/>
  <c r="G19"/>
  <c r="G16"/>
  <c r="C8" i="16" s="1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4" i="16" s="1"/>
  <c r="C9"/>
  <c r="G30" i="35" l="1"/>
  <c r="E10" i="16" s="1"/>
  <c r="G24" i="36"/>
  <c r="D5" i="16" s="1"/>
  <c r="G24" i="38"/>
  <c r="D7" i="16" s="1"/>
  <c r="G29" i="38"/>
  <c r="E7" i="16" s="1"/>
  <c r="G24" i="26"/>
  <c r="D8" i="16" s="1"/>
  <c r="G24" i="39"/>
  <c r="D11" i="16" s="1"/>
  <c r="G30" i="21"/>
  <c r="E4" i="16" s="1"/>
  <c r="G29" i="24"/>
  <c r="E6" i="16" s="1"/>
  <c r="G24" i="29"/>
  <c r="D9" i="16" s="1"/>
  <c r="G24" i="21"/>
  <c r="D4" i="16" s="1"/>
  <c r="G24" i="24"/>
  <c r="D6" i="16" s="1"/>
  <c r="G24" i="35"/>
  <c r="D10" i="16" s="1"/>
  <c r="G32" i="26"/>
  <c r="E8" i="16" s="1"/>
  <c r="G31" i="39"/>
  <c r="E11" i="16" s="1"/>
  <c r="G31" i="29"/>
  <c r="E9" i="16" s="1"/>
  <c r="E5"/>
  <c r="C6"/>
  <c r="C10"/>
  <c r="G31" i="21" l="1"/>
  <c r="G32" s="1"/>
  <c r="G4" i="16" s="1"/>
  <c r="G29" i="36"/>
  <c r="G30" s="1"/>
  <c r="G5" i="16" s="1"/>
  <c r="G31" i="35"/>
  <c r="G30" i="38"/>
  <c r="F7" i="16" s="1"/>
  <c r="G32" i="39"/>
  <c r="F11" i="16" s="1"/>
  <c r="G33" i="26"/>
  <c r="G34" s="1"/>
  <c r="G8" i="16" s="1"/>
  <c r="G30" i="24"/>
  <c r="G31" s="1"/>
  <c r="G6" i="16" s="1"/>
  <c r="G32" i="29"/>
  <c r="F4" i="16" l="1"/>
  <c r="F5"/>
  <c r="F10"/>
  <c r="G32" i="35"/>
  <c r="G10" i="16" s="1"/>
  <c r="F6"/>
  <c r="G31" i="38"/>
  <c r="G7" i="16" s="1"/>
  <c r="F8"/>
  <c r="G33" i="39"/>
  <c r="G11" i="16" s="1"/>
  <c r="G33" i="29"/>
  <c r="G9" i="16" s="1"/>
  <c r="F9"/>
</calcChain>
</file>

<file path=xl/sharedStrings.xml><?xml version="1.0" encoding="utf-8"?>
<sst xmlns="http://schemas.openxmlformats.org/spreadsheetml/2006/main" count="391" uniqueCount="86">
  <si>
    <t>研发中心在职人员KPI考核分数汇总表</t>
  </si>
  <si>
    <t>月份：10月份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</si>
  <si>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</si>
  <si>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</si>
  <si>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</si>
  <si>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</si>
  <si>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</si>
  <si>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</si>
  <si>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</si>
  <si>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</si>
  <si>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</si>
  <si>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</si>
  <si>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</si>
  <si>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</si>
  <si>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</si>
  <si>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</si>
  <si>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</si>
  <si>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</si>
  <si>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</si>
  <si>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</si>
  <si>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</si>
  <si>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</si>
  <si>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</si>
  <si>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月份：10月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</si>
  <si>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</si>
  <si>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</si>
  <si>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</si>
  <si>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</si>
  <si>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</si>
  <si>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</si>
  <si>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</si>
  <si>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</si>
  <si>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</si>
  <si>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</si>
  <si>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</si>
  <si>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</si>
  <si>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</si>
  <si>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</si>
  <si>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</si>
  <si>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</si>
  <si>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</si>
  <si>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</si>
  <si>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</si>
  <si>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</si>
  <si>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</si>
  <si>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</si>
  <si>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</si>
  <si>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</si>
  <si>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</si>
  <si>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</si>
  <si>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</si>
  <si>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</si>
  <si>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</si>
  <si>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</si>
  <si>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归档资料、主磅微量总成防错材料维护、主磅微量西门子版电箱价格整理、说明书整理、案件报价及成本整理等，许经理临时交派及其他行政事项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</si>
  <si>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</si>
  <si>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</si>
  <si>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</si>
  <si>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案件整理 
E2020037_台湾台裕橡胶
E2021079_台塑
E2021080_沃尔核材(常州)
E2021090_广东安拓普 
E2021092_江苏勃岑线缆
E2021093_成都鑫呈
E2021100_湖南口味王
E2021101_无锡东材
E2021105_上海鲁聚</t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</si>
  <si>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</si>
  <si>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</si>
  <si>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>月份:10月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</si>
  <si>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</si>
  <si>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</si>
  <si>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</si>
  <si>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工程案：          E2021090_广东安拓普   E2021104_青岛耐克森</t>
  </si>
  <si>
    <t>非标案:           NS210008_芜湖凯仁       NS200008_台裕橡胶</t>
  </si>
  <si>
    <t>售服案：       PS211003901_南京聚隆 PS211000301_江苏文明 PS211001101_淄博顶天 PS211002001_四川兴顺风 PS211002301_广西网联 PS211002601_印尼宝成 PS211003801_百盈系统  
PS211006901_苏州美昱</t>
  </si>
  <si>
    <t xml:space="preserve">部门：信研    姓名：陈单伟     职位：软件工程师    入职时间：2021.2.22                   </t>
  </si>
  <si>
    <t>E2021101_无锡东材</t>
    <phoneticPr fontId="27" type="noConversion"/>
  </si>
  <si>
    <t>PS211004901_罗孚橡胶（江苏）有限公司
PS211002001_四川兴顺风向新材料有限公司
PS211002201_四川川环科技股份有限公司
PS211002501_浙江万马高分子材料集团有限公司
PS211003301_厦门三龙达胶业有限公司
E2017060_衡水铁研</t>
    <phoneticPr fontId="27" type="noConversion"/>
  </si>
  <si>
    <t>NS200008_台裕橡胶MES系统开发 
NS210008_芜湖凯仁MES系统开发</t>
    <phoneticPr fontId="27" type="noConversion"/>
  </si>
  <si>
    <t>NS210002_山东道恩混合机入料中控系统开发</t>
    <phoneticPr fontId="27" type="noConversion"/>
  </si>
  <si>
    <t>NS200008_台裕橡胶MES系统开发</t>
  </si>
  <si>
    <t>NS210013_广东金发微磅数据对接功能开发</t>
    <phoneticPr fontId="27" type="noConversion"/>
  </si>
  <si>
    <t>R20210705_新型多功能手工磅</t>
    <phoneticPr fontId="27" type="noConversion"/>
  </si>
  <si>
    <r>
      <t>PS211000201_昶勇(越南)企業股份有限公司
PS211000401_</t>
    </r>
    <r>
      <rPr>
        <sz val="12"/>
        <rFont val="宋体"/>
        <family val="3"/>
        <charset val="134"/>
      </rPr>
      <t xml:space="preserve">广州国成橡胶有限公司
</t>
    </r>
    <r>
      <rPr>
        <sz val="12"/>
        <rFont val="宋体"/>
        <family val="3"/>
        <charset val="134"/>
      </rPr>
      <t>PS211000801_</t>
    </r>
    <r>
      <rPr>
        <sz val="12"/>
        <rFont val="宋体"/>
        <family val="3"/>
        <charset val="134"/>
      </rPr>
      <t>浙江万马高分子材料集团有限公司</t>
    </r>
    <r>
      <rPr>
        <sz val="12"/>
        <rFont val="宋体"/>
        <family val="3"/>
        <charset val="134"/>
      </rPr>
      <t xml:space="preserve"> 
PS211003501_ANPE TECHNOLOGY CO.,LTD. 
PS211003701_百盈系统科技股份有限公司
PS211004001_金发科技股份有限公司
PS211006201_苏州美昱高分子材料有限公司
PS211007101_福建安踏—安踏（中国）有限公司</t>
    </r>
    <phoneticPr fontId="27" type="noConversion"/>
  </si>
  <si>
    <t>NS210015_常州沃尔核材主磅非标功能修改</t>
    <phoneticPr fontId="27" type="noConversion"/>
  </si>
  <si>
    <t>E2019070_淮安罗孚   E2021065_济南鑫鑫  E2021072_河北明兴  E2021076_台州联成  E2021080_杭州以勒  E2021084_河南中乔  E2021086_江苏枫润  E2021088_云浮乐华  E2021092_江苏勃岑线缆E2021093_成都鑫呈 R20210201_永宏失重式主磅</t>
    <phoneticPr fontId="27" type="noConversion"/>
  </si>
  <si>
    <t>PS211001201_金发科技PS211002401_四川兴顺风PS211002701_青岛昌隆源PS211002901_雄县宏洋欣PS211003101_浙江海象PS211003401_厦门三龙达PS2110082401_百盈系统科技PS211004401_Cilas Rubber PS211005401_四川兴顺风PS211005801_苏州美誉PS211008401_苏州美誉PS211008901_苏州美誉PS211006401_玉环佳禾PS211006501_淮安罗孚PS211007401_泰安鲁怡PS21100801_金发科技</t>
    <phoneticPr fontId="27" type="noConversion"/>
  </si>
  <si>
    <t>E2021090_广东安拓普
E2021105_上海鲁聚</t>
    <phoneticPr fontId="27" type="noConversion"/>
  </si>
  <si>
    <t>工程案件：
E2021081_杭州以勒
E2021084_河南中乔
E2021090_广东安拓普</t>
    <phoneticPr fontId="27" type="noConversion"/>
  </si>
  <si>
    <t>非标案件：
NS210013_广东金发微磅数据对接功能开发</t>
    <phoneticPr fontId="27" type="noConversion"/>
  </si>
  <si>
    <t>研发案件：
R20200701_标准版机种优化升级
R20210801_微磅系统数据分析报表</t>
    <phoneticPr fontId="27" type="noConversion"/>
  </si>
  <si>
    <t>售服案件：
PS211001001_苏州银禧科技有限公司
PS211002101_昶勇(越南)企業股份有限公司
PS211004801_金发科技股份有限公司
PS211005001_厦门三龙达胶业有限公司
PS211005701_苏州美昱高分子材料有限公司
PS211006301_PT SUNG SHIN ADVANCE INDONESIA
PS211007001_苏州美昱高分子材料有限公司
PS211007601_成都鑫成鹏线缆材料有限公司
PS211007801_上海鲁聚聚合物技术有限公司
PS211008301_青岛海力威新材料科技股份有限公司
PS211008501_桐柏县信鸿新材料科技有限公司
PS211008701_镇江明德新材料科技有限公司
PS211009001_贝恩医疗设备（广州）有限公司</t>
    <phoneticPr fontId="27" type="noConversion"/>
  </si>
  <si>
    <t>PS211000101_PS211000701
PS211001301, PS211001501
PS211001401,  PS211002801
PS211001701,  PS211004101
PS211003201,PS211004201
PS211003001,   PS211006101
PS211005301,PS211004601,
PS211001601,PS211006701
PS211008101,PS211008601
PS211008801,  PS211009701
PS211009501, PS211009801
其它：
1：沃尔核材客户沟通，处理相关问题
2：由于之前用的ET200模块，停产，这边确认新的模块是否可以使用
3：三菱与梅特勒表头无协议通讯相关资料查看
4：协助售服安装两台电脑程序</t>
    <phoneticPr fontId="27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</si>
</sst>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;[Red]0"/>
    <numFmt numFmtId="178" formatCode="0_);[Red]\(0\)"/>
    <numFmt numFmtId="179" formatCode="0.00_);[Red]\(0.00\)"/>
    <numFmt numFmtId="180" formatCode="0.0_ "/>
    <numFmt numFmtId="181" formatCode="#,##0.00_ "/>
  </numFmts>
  <fonts count="30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8"/>
      <name val="新細明體"/>
      <family val="1"/>
    </font>
    <font>
      <sz val="12"/>
      <color indexed="62"/>
      <name val="新細明體"/>
      <family val="1"/>
    </font>
    <font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i/>
      <sz val="12"/>
      <color indexed="23"/>
      <name val="新細明體"/>
      <family val="1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190771202734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8" fillId="0" borderId="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8" t="s">
        <v>0</v>
      </c>
      <c r="B1" s="58"/>
      <c r="C1" s="58"/>
      <c r="D1" s="58"/>
      <c r="E1" s="58"/>
      <c r="F1" s="58"/>
      <c r="G1" s="58"/>
    </row>
    <row r="2" spans="1:8" ht="30" customHeight="1">
      <c r="A2" s="59" t="s">
        <v>1</v>
      </c>
      <c r="B2" s="59"/>
      <c r="C2" s="59"/>
      <c r="D2" s="59"/>
      <c r="E2" s="59"/>
      <c r="F2" s="59"/>
      <c r="G2" s="59"/>
    </row>
    <row r="3" spans="1:8" ht="32.25" customHeight="1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1" t="s">
        <v>7</v>
      </c>
      <c r="G3" s="41" t="s">
        <v>8</v>
      </c>
    </row>
    <row r="4" spans="1:8" ht="32.25" customHeight="1">
      <c r="A4" s="42">
        <v>1</v>
      </c>
      <c r="B4" s="43" t="s">
        <v>9</v>
      </c>
      <c r="C4" s="44">
        <f>朱莎莎!G16</f>
        <v>6</v>
      </c>
      <c r="D4" s="44">
        <f>朱莎莎!G24</f>
        <v>9.9</v>
      </c>
      <c r="E4" s="44">
        <f>朱莎莎!G30</f>
        <v>79.5</v>
      </c>
      <c r="F4" s="44">
        <f>朱莎莎!G31</f>
        <v>95.4</v>
      </c>
      <c r="G4" s="44">
        <f>朱莎莎!G32</f>
        <v>95.4</v>
      </c>
    </row>
    <row r="5" spans="1:8" ht="32.25" customHeight="1">
      <c r="A5" s="45">
        <v>2</v>
      </c>
      <c r="B5" s="46" t="s">
        <v>10</v>
      </c>
      <c r="C5" s="47">
        <f>滕磊!G16</f>
        <v>6</v>
      </c>
      <c r="D5" s="47">
        <f>滕磊!G24</f>
        <v>9.8666666666666671</v>
      </c>
      <c r="E5" s="48">
        <f>滕磊!G28</f>
        <v>79.333333333333329</v>
      </c>
      <c r="F5" s="48">
        <f>滕磊!G29</f>
        <v>95.199999999999989</v>
      </c>
      <c r="G5" s="47">
        <f>滕磊!G30</f>
        <v>95.199999999999989</v>
      </c>
    </row>
    <row r="6" spans="1:8" ht="32.25" customHeight="1">
      <c r="A6" s="45">
        <v>3</v>
      </c>
      <c r="B6" s="46" t="s">
        <v>11</v>
      </c>
      <c r="C6" s="47">
        <f>钱昌盛!G16</f>
        <v>8</v>
      </c>
      <c r="D6" s="47">
        <f>钱昌盛!G24</f>
        <v>9.9</v>
      </c>
      <c r="E6" s="47">
        <f>钱昌盛!G29</f>
        <v>79</v>
      </c>
      <c r="F6" s="47">
        <f>钱昌盛!G30</f>
        <v>96.9</v>
      </c>
      <c r="G6" s="47">
        <f>钱昌盛!G31</f>
        <v>96.9</v>
      </c>
      <c r="H6" s="49"/>
    </row>
    <row r="7" spans="1:8" ht="32.25" customHeight="1">
      <c r="A7" s="46">
        <v>4</v>
      </c>
      <c r="B7" s="46" t="s">
        <v>12</v>
      </c>
      <c r="C7" s="47">
        <f>范守旺!G16</f>
        <v>8</v>
      </c>
      <c r="D7" s="47">
        <f>范守旺!G24</f>
        <v>9.8333333333333339</v>
      </c>
      <c r="E7" s="47">
        <f>范守旺!G29</f>
        <v>79</v>
      </c>
      <c r="F7" s="47">
        <f>范守旺!G30</f>
        <v>96.833333333333329</v>
      </c>
      <c r="G7" s="47">
        <f>范守旺!G31</f>
        <v>96.833333333333329</v>
      </c>
      <c r="H7" s="49"/>
    </row>
    <row r="8" spans="1:8" ht="32.25" customHeight="1">
      <c r="A8" s="50">
        <v>5</v>
      </c>
      <c r="B8" s="50" t="s">
        <v>13</v>
      </c>
      <c r="C8" s="51">
        <f>范爱雷!G16</f>
        <v>7</v>
      </c>
      <c r="D8" s="52">
        <f>范爱雷!G24</f>
        <v>9.9499999999999993</v>
      </c>
      <c r="E8" s="53">
        <f>范爱雷!G32</f>
        <v>79</v>
      </c>
      <c r="F8" s="53">
        <f>范爱雷!G33</f>
        <v>95.95</v>
      </c>
      <c r="G8" s="51">
        <f>范爱雷!G34</f>
        <v>95.95</v>
      </c>
    </row>
    <row r="9" spans="1:8" ht="32.25" customHeight="1">
      <c r="A9" s="50">
        <v>6</v>
      </c>
      <c r="B9" s="50" t="s">
        <v>14</v>
      </c>
      <c r="C9" s="53">
        <f>王健!G16</f>
        <v>8</v>
      </c>
      <c r="D9" s="53">
        <f>王健!G24</f>
        <v>9.9499999999999993</v>
      </c>
      <c r="E9" s="53">
        <f>王健!G31</f>
        <v>79</v>
      </c>
      <c r="F9" s="53">
        <f>王健!G32</f>
        <v>96.95</v>
      </c>
      <c r="G9" s="51">
        <f>王健!G33</f>
        <v>96.95</v>
      </c>
    </row>
    <row r="10" spans="1:8" ht="32.25" customHeight="1">
      <c r="A10" s="50">
        <v>7</v>
      </c>
      <c r="B10" s="50" t="s">
        <v>15</v>
      </c>
      <c r="C10" s="53">
        <f>刘俊杰!G16</f>
        <v>6</v>
      </c>
      <c r="D10" s="53">
        <f>刘俊杰!G24</f>
        <v>9.9</v>
      </c>
      <c r="E10" s="52">
        <f>刘俊杰!G30</f>
        <v>77.666666666666671</v>
      </c>
      <c r="F10" s="52">
        <f>刘俊杰!G31</f>
        <v>93.566666666666677</v>
      </c>
      <c r="G10" s="51">
        <f>刘俊杰!G32</f>
        <v>93.566666666666677</v>
      </c>
      <c r="H10" s="49"/>
    </row>
    <row r="11" spans="1:8" ht="32.25" customHeight="1">
      <c r="A11" s="50">
        <v>8</v>
      </c>
      <c r="B11" s="50" t="s">
        <v>16</v>
      </c>
      <c r="C11" s="54">
        <f>陈单伟!G16</f>
        <v>5</v>
      </c>
      <c r="D11" s="54">
        <f>陈单伟!G24</f>
        <v>9.9333333333333336</v>
      </c>
      <c r="E11" s="54">
        <f>陈单伟!G31</f>
        <v>78.666666666666657</v>
      </c>
      <c r="F11" s="54">
        <f>陈单伟!G32</f>
        <v>93.6</v>
      </c>
      <c r="G11" s="54">
        <f>陈单伟!G33</f>
        <v>93.6</v>
      </c>
      <c r="H11" s="49"/>
    </row>
    <row r="12" spans="1:8" ht="32.25" customHeight="1">
      <c r="A12" s="59" t="s">
        <v>17</v>
      </c>
      <c r="B12" s="59"/>
      <c r="C12" s="59"/>
      <c r="D12" s="59"/>
      <c r="E12" s="59"/>
      <c r="F12" s="59"/>
      <c r="G12" s="59"/>
    </row>
    <row r="757" spans="6:6">
      <c r="F757" s="55" t="s">
        <v>18</v>
      </c>
    </row>
  </sheetData>
  <mergeCells count="3">
    <mergeCell ref="A1:G1"/>
    <mergeCell ref="A2:G2"/>
    <mergeCell ref="A12:G12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5"/>
    </row>
    <row r="3" spans="2:3" ht="18.75">
      <c r="B3" s="36"/>
    </row>
    <row r="4" spans="2:3" ht="18.75">
      <c r="B4" s="37" t="s">
        <v>19</v>
      </c>
      <c r="C4">
        <v>1</v>
      </c>
    </row>
    <row r="5" spans="2:3" ht="18.75">
      <c r="B5" s="38" t="s">
        <v>20</v>
      </c>
      <c r="C5">
        <v>1</v>
      </c>
    </row>
    <row r="6" spans="2:3" ht="18.75">
      <c r="B6" s="39" t="s">
        <v>21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5" t="s">
        <v>24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6</v>
      </c>
    </row>
    <row r="17" spans="1:9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9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1"/>
      <c r="G21" s="8">
        <f t="shared" ref="G21:G23" si="0">(D21+E21+F21)/2</f>
        <v>1.95</v>
      </c>
    </row>
    <row r="22" spans="1:9" ht="25.7" customHeight="1">
      <c r="A22" s="1">
        <v>4</v>
      </c>
      <c r="B22" s="64" t="s">
        <v>47</v>
      </c>
      <c r="C22" s="65"/>
      <c r="D22" s="1">
        <v>2</v>
      </c>
      <c r="E22" s="1">
        <v>1.9</v>
      </c>
      <c r="F22" s="1"/>
      <c r="G22" s="8">
        <f t="shared" si="0"/>
        <v>1.95</v>
      </c>
      <c r="I22" s="17"/>
    </row>
    <row r="23" spans="1:9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9.9</v>
      </c>
    </row>
    <row r="25" spans="1:9" ht="18.75">
      <c r="A25" s="66" t="s">
        <v>49</v>
      </c>
      <c r="B25" s="66"/>
      <c r="C25" s="66"/>
      <c r="D25" s="66"/>
      <c r="E25" s="66"/>
      <c r="F25" s="66"/>
      <c r="G25" s="66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16.45" customHeight="1">
      <c r="A27" s="1">
        <v>1</v>
      </c>
      <c r="B27" s="34" t="s">
        <v>52</v>
      </c>
      <c r="C27" s="1">
        <v>40</v>
      </c>
      <c r="D27" s="1">
        <v>40</v>
      </c>
      <c r="E27" s="1">
        <v>39</v>
      </c>
      <c r="F27" s="1"/>
      <c r="G27" s="8">
        <f t="shared" ref="G27:G29" si="1">(D27+E27+F27)/2</f>
        <v>39.5</v>
      </c>
      <c r="I27" s="30"/>
    </row>
    <row r="28" spans="1:9" ht="47.25" customHeight="1">
      <c r="A28" s="2">
        <v>2</v>
      </c>
      <c r="B28" s="10" t="s">
        <v>53</v>
      </c>
      <c r="C28" s="3">
        <v>15</v>
      </c>
      <c r="D28" s="1">
        <v>15</v>
      </c>
      <c r="E28" s="1">
        <v>15</v>
      </c>
      <c r="F28" s="1"/>
      <c r="G28" s="8">
        <f t="shared" si="1"/>
        <v>15</v>
      </c>
      <c r="I28" s="30"/>
    </row>
    <row r="29" spans="1:9" ht="85.5" customHeight="1">
      <c r="A29" s="1">
        <v>3</v>
      </c>
      <c r="B29" s="10" t="s">
        <v>54</v>
      </c>
      <c r="C29" s="3">
        <v>25</v>
      </c>
      <c r="D29" s="1">
        <v>25</v>
      </c>
      <c r="E29" s="1">
        <v>25</v>
      </c>
      <c r="F29" s="1"/>
      <c r="G29" s="8">
        <f t="shared" si="1"/>
        <v>25</v>
      </c>
      <c r="I29" s="30"/>
    </row>
    <row r="30" spans="1:9" ht="33" customHeight="1">
      <c r="A30" s="60" t="s">
        <v>38</v>
      </c>
      <c r="B30" s="60"/>
      <c r="C30" s="60"/>
      <c r="D30" s="60"/>
      <c r="E30" s="60"/>
      <c r="F30" s="60"/>
      <c r="G30" s="29">
        <f>SUM(G27:G29)</f>
        <v>79.5</v>
      </c>
      <c r="I30" s="30"/>
    </row>
    <row r="31" spans="1:9" ht="25.7" customHeight="1">
      <c r="A31" s="61" t="s">
        <v>7</v>
      </c>
      <c r="B31" s="61"/>
      <c r="C31" s="61"/>
      <c r="D31" s="61"/>
      <c r="E31" s="61"/>
      <c r="F31" s="61"/>
      <c r="G31" s="15">
        <f>G16+G24+G30</f>
        <v>95.4</v>
      </c>
      <c r="I31" s="30"/>
    </row>
    <row r="32" spans="1:9" ht="25.7" customHeight="1">
      <c r="A32" s="62" t="s">
        <v>8</v>
      </c>
      <c r="B32" s="62"/>
      <c r="C32" s="62"/>
      <c r="D32" s="62"/>
      <c r="E32" s="62"/>
      <c r="F32" s="62"/>
      <c r="G32" s="16">
        <f>G31*部门平衡!C6</f>
        <v>95.4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56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/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31">
        <v>2</v>
      </c>
      <c r="E19" s="1">
        <v>2</v>
      </c>
      <c r="F19" s="24">
        <v>2</v>
      </c>
      <c r="G19" s="8">
        <f>(D19+E19+F19)/3</f>
        <v>2</v>
      </c>
    </row>
    <row r="20" spans="1:10" ht="25.7" customHeight="1">
      <c r="A20" s="1">
        <v>2</v>
      </c>
      <c r="B20" s="64" t="s">
        <v>45</v>
      </c>
      <c r="C20" s="65"/>
      <c r="D20" s="31">
        <v>2</v>
      </c>
      <c r="E20" s="1">
        <v>2</v>
      </c>
      <c r="F20" s="24">
        <v>2</v>
      </c>
      <c r="G20" s="8">
        <f>(D20+E20+F20)/3</f>
        <v>2</v>
      </c>
    </row>
    <row r="21" spans="1:10" ht="25.7" customHeight="1">
      <c r="A21" s="1">
        <v>3</v>
      </c>
      <c r="B21" s="64" t="s">
        <v>46</v>
      </c>
      <c r="C21" s="65"/>
      <c r="D21" s="31">
        <v>2</v>
      </c>
      <c r="E21" s="1">
        <v>1.9</v>
      </c>
      <c r="F21" s="24">
        <v>1.9</v>
      </c>
      <c r="G21" s="8">
        <f>(D21+E21+F21)/3</f>
        <v>1.9333333333333333</v>
      </c>
    </row>
    <row r="22" spans="1:10" ht="25.7" customHeight="1">
      <c r="A22" s="1">
        <v>4</v>
      </c>
      <c r="B22" s="64" t="s">
        <v>47</v>
      </c>
      <c r="C22" s="65"/>
      <c r="D22" s="31">
        <v>2</v>
      </c>
      <c r="E22" s="1">
        <v>1.9</v>
      </c>
      <c r="F22" s="24">
        <v>1.9</v>
      </c>
      <c r="G22" s="8">
        <f>(D22+E22+F22)/3</f>
        <v>1.9333333333333333</v>
      </c>
      <c r="J22" s="33"/>
    </row>
    <row r="23" spans="1:10" ht="30" customHeight="1">
      <c r="A23" s="1">
        <v>5</v>
      </c>
      <c r="B23" s="64" t="s">
        <v>48</v>
      </c>
      <c r="C23" s="65"/>
      <c r="D23" s="31">
        <v>2</v>
      </c>
      <c r="E23" s="1">
        <v>2</v>
      </c>
      <c r="F23" s="24">
        <v>2</v>
      </c>
      <c r="G23" s="8">
        <f>(D23+E23+F23)/3</f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9.8666666666666671</v>
      </c>
    </row>
    <row r="25" spans="1:10" ht="18.75" customHeight="1">
      <c r="A25" s="66" t="s">
        <v>57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55.25" customHeight="1">
      <c r="A27" s="1">
        <v>1</v>
      </c>
      <c r="B27" s="89" t="s">
        <v>58</v>
      </c>
      <c r="C27" s="1">
        <v>80</v>
      </c>
      <c r="D27" s="1">
        <v>80</v>
      </c>
      <c r="E27" s="1">
        <v>79</v>
      </c>
      <c r="F27" s="6">
        <v>79</v>
      </c>
      <c r="G27" s="8">
        <f>(D27+E27+F27)/3</f>
        <v>79.333333333333329</v>
      </c>
    </row>
    <row r="28" spans="1:10" ht="25.7" customHeight="1">
      <c r="A28" s="78" t="s">
        <v>38</v>
      </c>
      <c r="B28" s="78"/>
      <c r="C28" s="78"/>
      <c r="D28" s="78"/>
      <c r="E28" s="78"/>
      <c r="F28" s="78"/>
      <c r="G28" s="32">
        <f>SUM(G27:G27)</f>
        <v>79.333333333333329</v>
      </c>
      <c r="I28" s="23"/>
      <c r="J28" s="30"/>
    </row>
    <row r="29" spans="1:10" ht="25.7" customHeight="1">
      <c r="A29" s="61" t="s">
        <v>7</v>
      </c>
      <c r="B29" s="61"/>
      <c r="C29" s="61"/>
      <c r="D29" s="61"/>
      <c r="E29" s="61"/>
      <c r="F29" s="61"/>
      <c r="G29" s="15">
        <f>G28+G24+G16</f>
        <v>95.199999999999989</v>
      </c>
    </row>
    <row r="30" spans="1:10" ht="25.7" customHeight="1">
      <c r="A30" s="62" t="s">
        <v>8</v>
      </c>
      <c r="B30" s="62"/>
      <c r="C30" s="62"/>
      <c r="D30" s="62"/>
      <c r="E30" s="62"/>
      <c r="F30" s="62"/>
      <c r="G30" s="16">
        <f>G29*部门平衡!C4</f>
        <v>95.199999999999989</v>
      </c>
    </row>
    <row r="31" spans="1:10" ht="25.7" customHeight="1">
      <c r="A31" s="63" t="s">
        <v>55</v>
      </c>
      <c r="B31" s="63"/>
      <c r="C31" s="63"/>
      <c r="D31" s="63"/>
      <c r="E31" s="63"/>
      <c r="F31" s="63"/>
      <c r="G31" s="63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5" t="s">
        <v>59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1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8</v>
      </c>
      <c r="H16" t="s">
        <v>18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24"/>
      <c r="G19" s="8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4"/>
      <c r="G20" s="8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24"/>
      <c r="G21" s="8">
        <f t="shared" si="0"/>
        <v>1.95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1.9</v>
      </c>
      <c r="F22" s="24"/>
      <c r="G22" s="8">
        <f t="shared" si="0"/>
        <v>1.95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24"/>
      <c r="G23" s="8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9.9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38.25" customHeight="1">
      <c r="A27" s="18">
        <v>1</v>
      </c>
      <c r="B27" s="10" t="s">
        <v>80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288.75" customHeight="1">
      <c r="A28" s="18">
        <v>2</v>
      </c>
      <c r="B28" s="21" t="s">
        <v>85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7" customHeight="1">
      <c r="A29" s="67" t="s">
        <v>38</v>
      </c>
      <c r="B29" s="80"/>
      <c r="C29" s="68"/>
      <c r="D29" s="68"/>
      <c r="E29" s="68"/>
      <c r="F29" s="69"/>
      <c r="G29" s="29">
        <f>SUM(G27:G28)</f>
        <v>79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5">
        <f>G16+G24+G29</f>
        <v>96.9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16">
        <f>G30*部门平衡!C4</f>
        <v>96.9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5" t="s">
        <v>60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1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23">
        <v>2</v>
      </c>
      <c r="F19" s="24">
        <v>2</v>
      </c>
      <c r="G19" s="8">
        <f>(D19+E23+F19)/3</f>
        <v>1.9666666666666668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4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23">
        <v>2</v>
      </c>
      <c r="F21" s="24">
        <v>1.9</v>
      </c>
      <c r="G21" s="8">
        <f t="shared" si="0"/>
        <v>1.9666666666666668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4">
        <v>1.9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23">
        <v>1.9</v>
      </c>
      <c r="F23" s="24">
        <v>1.9</v>
      </c>
      <c r="G23" s="8">
        <f t="shared" si="0"/>
        <v>1.9333333333333333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9.8333333333333339</v>
      </c>
    </row>
    <row r="25" spans="1:10" ht="25.7" customHeight="1">
      <c r="A25" s="87" t="s">
        <v>57</v>
      </c>
      <c r="B25" s="87"/>
      <c r="C25" s="87"/>
      <c r="D25" s="87"/>
      <c r="E25" s="87"/>
      <c r="F25" s="87"/>
      <c r="G25" s="87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53" customHeight="1">
      <c r="A27" s="1">
        <v>1</v>
      </c>
      <c r="B27" s="25" t="s">
        <v>78</v>
      </c>
      <c r="C27" s="1">
        <v>50</v>
      </c>
      <c r="D27" s="1">
        <v>50</v>
      </c>
      <c r="E27" s="1">
        <v>49</v>
      </c>
      <c r="F27" s="6">
        <v>49</v>
      </c>
      <c r="G27" s="26">
        <f>(D27+E27+F27)/3</f>
        <v>49.333333333333336</v>
      </c>
    </row>
    <row r="28" spans="1:10" ht="229.5" customHeight="1">
      <c r="A28" s="1">
        <v>2</v>
      </c>
      <c r="B28" s="25" t="s">
        <v>79</v>
      </c>
      <c r="C28" s="27">
        <v>30</v>
      </c>
      <c r="D28" s="27">
        <v>30</v>
      </c>
      <c r="E28" s="27">
        <v>30</v>
      </c>
      <c r="F28" s="28">
        <v>29</v>
      </c>
      <c r="G28" s="26">
        <f>(D28+E28+F28)/3</f>
        <v>29.666666666666668</v>
      </c>
      <c r="I28" s="23"/>
      <c r="J28" s="30"/>
    </row>
    <row r="29" spans="1:10" ht="25.7" customHeight="1">
      <c r="A29" s="60" t="s">
        <v>38</v>
      </c>
      <c r="B29" s="60"/>
      <c r="C29" s="60"/>
      <c r="D29" s="60"/>
      <c r="E29" s="60"/>
      <c r="F29" s="60"/>
      <c r="G29" s="29">
        <f>SUM(G28:G28:G27)</f>
        <v>79</v>
      </c>
      <c r="I29" s="23"/>
      <c r="J29" s="30"/>
    </row>
    <row r="30" spans="1:10" ht="25.7" customHeight="1">
      <c r="A30" s="61" t="s">
        <v>7</v>
      </c>
      <c r="B30" s="61"/>
      <c r="C30" s="61"/>
      <c r="D30" s="61"/>
      <c r="E30" s="61"/>
      <c r="F30" s="61"/>
      <c r="G30" s="15">
        <f>G29+G24+G16</f>
        <v>96.833333333333329</v>
      </c>
    </row>
    <row r="31" spans="1:10" ht="25.7" customHeight="1">
      <c r="A31" s="62" t="s">
        <v>8</v>
      </c>
      <c r="B31" s="62"/>
      <c r="C31" s="62"/>
      <c r="D31" s="62"/>
      <c r="E31" s="62"/>
      <c r="F31" s="62"/>
      <c r="G31" s="16">
        <f>G30*部门平衡!C4</f>
        <v>96.833333333333329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61</v>
      </c>
      <c r="B2" s="74"/>
      <c r="C2" s="74"/>
      <c r="D2" s="74"/>
      <c r="E2" s="74"/>
      <c r="F2" s="74"/>
      <c r="G2" s="74"/>
    </row>
    <row r="3" spans="1:8" ht="25.7" customHeight="1">
      <c r="A3" s="75" t="s">
        <v>62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19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  <c r="H12" s="19"/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7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1.9</v>
      </c>
      <c r="F19" s="22"/>
      <c r="G19" s="8">
        <f>(D19+E19+F19)/2</f>
        <v>1.95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22"/>
      <c r="G21" s="8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2"/>
      <c r="G22" s="8">
        <f t="shared" si="0"/>
        <v>2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22"/>
      <c r="G23" s="8">
        <f t="shared" si="0"/>
        <v>2</v>
      </c>
    </row>
    <row r="24" spans="1:10" ht="25.7" customHeight="1">
      <c r="A24" s="88" t="s">
        <v>38</v>
      </c>
      <c r="B24" s="60"/>
      <c r="C24" s="60"/>
      <c r="D24" s="60"/>
      <c r="E24" s="60"/>
      <c r="F24" s="60"/>
      <c r="G24" s="9">
        <f>SUM(G19:G23)</f>
        <v>9.9499999999999993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25.5" customHeight="1">
      <c r="A27" s="1">
        <v>1</v>
      </c>
      <c r="B27" s="57" t="s">
        <v>75</v>
      </c>
      <c r="C27" s="11">
        <v>20</v>
      </c>
      <c r="D27" s="11">
        <v>20</v>
      </c>
      <c r="E27" s="11">
        <v>19</v>
      </c>
      <c r="F27" s="12"/>
      <c r="G27" s="13">
        <f>(D27+E27+F27)/2</f>
        <v>19.5</v>
      </c>
    </row>
    <row r="28" spans="1:10" ht="27.75" customHeight="1">
      <c r="A28" s="1"/>
      <c r="B28" s="57" t="s">
        <v>74</v>
      </c>
      <c r="C28" s="11">
        <v>20</v>
      </c>
      <c r="D28" s="11">
        <v>20</v>
      </c>
      <c r="E28" s="11">
        <v>19</v>
      </c>
      <c r="F28" s="12"/>
      <c r="G28" s="13">
        <f>(D28+E28+F28)/2</f>
        <v>19.5</v>
      </c>
    </row>
    <row r="29" spans="1:10" ht="28.5">
      <c r="A29" s="1">
        <v>2</v>
      </c>
      <c r="B29" s="57" t="s">
        <v>73</v>
      </c>
      <c r="C29" s="11">
        <v>15</v>
      </c>
      <c r="D29" s="11">
        <v>15</v>
      </c>
      <c r="E29" s="11">
        <v>15</v>
      </c>
      <c r="F29" s="12"/>
      <c r="G29" s="13">
        <f>(D29+E29+F29)/2</f>
        <v>15</v>
      </c>
    </row>
    <row r="30" spans="1:10" ht="30.75" customHeight="1">
      <c r="A30" s="1">
        <v>3</v>
      </c>
      <c r="B30" s="57" t="s">
        <v>77</v>
      </c>
      <c r="C30" s="11">
        <v>15</v>
      </c>
      <c r="D30" s="11">
        <v>15</v>
      </c>
      <c r="E30" s="11">
        <v>15</v>
      </c>
      <c r="F30" s="12"/>
      <c r="G30" s="13">
        <f>(D30+E30+F30)/2</f>
        <v>15</v>
      </c>
    </row>
    <row r="31" spans="1:10" ht="228">
      <c r="A31" s="1">
        <v>4</v>
      </c>
      <c r="B31" s="57" t="s">
        <v>76</v>
      </c>
      <c r="C31" s="11">
        <v>10</v>
      </c>
      <c r="D31" s="11">
        <v>10</v>
      </c>
      <c r="E31" s="11">
        <v>10</v>
      </c>
      <c r="F31" s="12"/>
      <c r="G31" s="13">
        <f>(D31+E31+F31)/2</f>
        <v>10</v>
      </c>
    </row>
    <row r="32" spans="1:10" ht="25.7" customHeight="1">
      <c r="A32" s="60" t="s">
        <v>38</v>
      </c>
      <c r="B32" s="60"/>
      <c r="C32" s="60"/>
      <c r="D32" s="60"/>
      <c r="E32" s="60"/>
      <c r="F32" s="60"/>
      <c r="G32" s="13">
        <f>SUM(G27:G31)</f>
        <v>79</v>
      </c>
    </row>
    <row r="33" spans="1:7" ht="25.7" customHeight="1">
      <c r="A33" s="61" t="s">
        <v>7</v>
      </c>
      <c r="B33" s="61"/>
      <c r="C33" s="61"/>
      <c r="D33" s="61"/>
      <c r="E33" s="61"/>
      <c r="F33" s="61"/>
      <c r="G33" s="15">
        <f>G16+G24+G32</f>
        <v>95.95</v>
      </c>
    </row>
    <row r="34" spans="1:7" ht="25.7" customHeight="1">
      <c r="A34" s="62" t="s">
        <v>8</v>
      </c>
      <c r="B34" s="62"/>
      <c r="C34" s="62"/>
      <c r="D34" s="62"/>
      <c r="E34" s="62"/>
      <c r="F34" s="62"/>
      <c r="G34" s="16">
        <f>G33*部门平衡!C5</f>
        <v>95.95</v>
      </c>
    </row>
    <row r="35" spans="1:7" ht="25.7" customHeight="1">
      <c r="A35" s="63" t="s">
        <v>55</v>
      </c>
      <c r="B35" s="63"/>
      <c r="C35" s="63"/>
      <c r="D35" s="63"/>
      <c r="E35" s="63"/>
      <c r="F35" s="63"/>
      <c r="G35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5" t="s">
        <v>63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19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1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7"/>
      <c r="G21" s="8">
        <f t="shared" si="0"/>
        <v>1.95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9.9499999999999993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46.5" customHeight="1">
      <c r="A27" s="1">
        <v>1</v>
      </c>
      <c r="B27" s="56" t="s">
        <v>72</v>
      </c>
      <c r="C27" s="1">
        <v>25</v>
      </c>
      <c r="D27" s="1">
        <v>25</v>
      </c>
      <c r="E27" s="11">
        <v>24</v>
      </c>
      <c r="F27" s="12"/>
      <c r="G27" s="13">
        <f>(D27+E27+F27)/2</f>
        <v>24.5</v>
      </c>
    </row>
    <row r="28" spans="1:10" ht="64.5" customHeight="1">
      <c r="A28" s="1">
        <v>2</v>
      </c>
      <c r="B28" s="56" t="s">
        <v>71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35.25" customHeight="1">
      <c r="A29" s="1">
        <v>3</v>
      </c>
      <c r="B29" s="56" t="s">
        <v>69</v>
      </c>
      <c r="C29" s="1">
        <v>20</v>
      </c>
      <c r="D29" s="1">
        <v>20</v>
      </c>
      <c r="E29" s="11">
        <v>20</v>
      </c>
      <c r="F29" s="12"/>
      <c r="G29" s="13">
        <f>(D29+E29+F29)/2</f>
        <v>20</v>
      </c>
    </row>
    <row r="30" spans="1:10" ht="175.5" customHeight="1">
      <c r="A30" s="2">
        <v>4</v>
      </c>
      <c r="B30" s="56" t="s">
        <v>70</v>
      </c>
      <c r="C30" s="3">
        <v>25</v>
      </c>
      <c r="D30" s="1">
        <v>25</v>
      </c>
      <c r="E30" s="11">
        <v>24</v>
      </c>
      <c r="F30" s="12"/>
      <c r="G30" s="13">
        <f t="shared" ref="G30" si="1">(D30+E30+F30)/2</f>
        <v>24.5</v>
      </c>
    </row>
    <row r="31" spans="1:10" ht="39.75" customHeight="1">
      <c r="A31" s="60" t="s">
        <v>38</v>
      </c>
      <c r="B31" s="60"/>
      <c r="C31" s="60"/>
      <c r="D31" s="60"/>
      <c r="E31" s="60"/>
      <c r="F31" s="60"/>
      <c r="G31" s="14">
        <f>SUM(G27:G30)</f>
        <v>79</v>
      </c>
    </row>
    <row r="32" spans="1:10" ht="25.7" customHeight="1">
      <c r="A32" s="61" t="s">
        <v>7</v>
      </c>
      <c r="B32" s="61"/>
      <c r="C32" s="61"/>
      <c r="D32" s="61"/>
      <c r="E32" s="61"/>
      <c r="F32" s="61"/>
      <c r="G32" s="15">
        <f>G16+G24+G31</f>
        <v>96.95</v>
      </c>
    </row>
    <row r="33" spans="1:7" ht="25.7" customHeight="1">
      <c r="A33" s="62" t="s">
        <v>8</v>
      </c>
      <c r="B33" s="62"/>
      <c r="C33" s="62"/>
      <c r="D33" s="62"/>
      <c r="E33" s="62"/>
      <c r="F33" s="62"/>
      <c r="G33" s="16">
        <f>G32*部门平衡!C5</f>
        <v>96.95</v>
      </c>
    </row>
    <row r="34" spans="1:7" ht="25.7" customHeight="1">
      <c r="A34" s="63" t="s">
        <v>55</v>
      </c>
      <c r="B34" s="63"/>
      <c r="C34" s="63"/>
      <c r="D34" s="63"/>
      <c r="E34" s="63"/>
      <c r="F34" s="63"/>
      <c r="G34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5" t="s">
        <v>64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8">
        <v>1</v>
      </c>
      <c r="H6" s="19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7">
        <v>1.9</v>
      </c>
      <c r="G19" s="8">
        <f>(D19+E19+F19)/3</f>
        <v>1.9666666666666668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1.9</v>
      </c>
      <c r="E21" s="1">
        <v>2</v>
      </c>
      <c r="F21" s="7">
        <v>1.9</v>
      </c>
      <c r="G21" s="8">
        <f t="shared" si="0"/>
        <v>1.9333333333333333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9.9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60" customHeight="1">
      <c r="A27" s="1">
        <v>1</v>
      </c>
      <c r="B27" s="20" t="s">
        <v>65</v>
      </c>
      <c r="C27" s="1">
        <v>30</v>
      </c>
      <c r="D27" s="1">
        <v>29</v>
      </c>
      <c r="E27" s="11">
        <v>30</v>
      </c>
      <c r="F27" s="12">
        <v>28</v>
      </c>
      <c r="G27" s="13">
        <f>(D27+E27+F27)/3</f>
        <v>29</v>
      </c>
    </row>
    <row r="28" spans="1:10" ht="51" customHeight="1">
      <c r="A28" s="1">
        <v>2</v>
      </c>
      <c r="B28" s="20" t="s">
        <v>66</v>
      </c>
      <c r="C28" s="1">
        <v>40</v>
      </c>
      <c r="D28" s="1">
        <v>39</v>
      </c>
      <c r="E28" s="11">
        <v>40</v>
      </c>
      <c r="F28" s="12">
        <v>38</v>
      </c>
      <c r="G28" s="13">
        <f>(D28+E28+F28)/3</f>
        <v>39</v>
      </c>
    </row>
    <row r="29" spans="1:10" ht="137.1" customHeight="1">
      <c r="A29" s="1">
        <v>3</v>
      </c>
      <c r="B29" s="21" t="s">
        <v>67</v>
      </c>
      <c r="C29" s="1">
        <v>10</v>
      </c>
      <c r="D29" s="1">
        <v>10</v>
      </c>
      <c r="E29" s="11">
        <v>10</v>
      </c>
      <c r="F29" s="12">
        <v>9</v>
      </c>
      <c r="G29" s="13">
        <f>(D29+E29+F29)/3</f>
        <v>9.6666666666666661</v>
      </c>
    </row>
    <row r="30" spans="1:10" ht="32.25" customHeight="1">
      <c r="A30" s="60" t="s">
        <v>18</v>
      </c>
      <c r="B30" s="60"/>
      <c r="C30" s="60"/>
      <c r="D30" s="60"/>
      <c r="E30" s="60"/>
      <c r="F30" s="60"/>
      <c r="G30" s="14">
        <f>SUM(G27:G29)</f>
        <v>77.666666666666671</v>
      </c>
    </row>
    <row r="31" spans="1:10" ht="25.7" customHeight="1">
      <c r="A31" s="61" t="s">
        <v>7</v>
      </c>
      <c r="B31" s="61"/>
      <c r="C31" s="61"/>
      <c r="D31" s="61"/>
      <c r="E31" s="61"/>
      <c r="F31" s="61"/>
      <c r="G31" s="15">
        <f>G16+G24+G30</f>
        <v>93.566666666666677</v>
      </c>
    </row>
    <row r="32" spans="1:10" ht="25.7" customHeight="1">
      <c r="A32" s="62" t="s">
        <v>8</v>
      </c>
      <c r="B32" s="62"/>
      <c r="C32" s="62"/>
      <c r="D32" s="62"/>
      <c r="E32" s="62"/>
      <c r="F32" s="62"/>
      <c r="G32" s="16">
        <f>G31*部门平衡!C5</f>
        <v>93.566666666666677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5" t="s">
        <v>68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0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38</v>
      </c>
      <c r="B16" s="68"/>
      <c r="C16" s="68"/>
      <c r="D16" s="68"/>
      <c r="E16" s="68"/>
      <c r="F16" s="69"/>
      <c r="G16" s="5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7">
        <v>2</v>
      </c>
      <c r="G21" s="8">
        <f t="shared" si="0"/>
        <v>1.9666666666666668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1.9</v>
      </c>
      <c r="F23" s="7">
        <v>2</v>
      </c>
      <c r="G23" s="8">
        <f t="shared" si="0"/>
        <v>1.9666666666666668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9">
        <f>SUM(G19:G23)</f>
        <v>9.9333333333333336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57.75" customHeight="1">
      <c r="A27" s="1">
        <v>1</v>
      </c>
      <c r="B27" s="25" t="s">
        <v>81</v>
      </c>
      <c r="C27" s="1">
        <v>20</v>
      </c>
      <c r="D27" s="1">
        <v>20</v>
      </c>
      <c r="E27" s="11">
        <v>20</v>
      </c>
      <c r="F27" s="12">
        <v>20</v>
      </c>
      <c r="G27" s="13">
        <f t="shared" ref="G27:G30" si="1">(D27+E27+F27)/3</f>
        <v>20</v>
      </c>
    </row>
    <row r="28" spans="1:10" ht="46.5" customHeight="1">
      <c r="A28" s="1">
        <v>2</v>
      </c>
      <c r="B28" s="25" t="s">
        <v>82</v>
      </c>
      <c r="C28" s="1">
        <v>5</v>
      </c>
      <c r="D28" s="1">
        <v>5</v>
      </c>
      <c r="E28" s="11">
        <v>5</v>
      </c>
      <c r="F28" s="12">
        <v>5</v>
      </c>
      <c r="G28" s="13">
        <f t="shared" si="1"/>
        <v>5</v>
      </c>
    </row>
    <row r="29" spans="1:10" ht="71.25" customHeight="1">
      <c r="A29" s="1">
        <v>3</v>
      </c>
      <c r="B29" s="25" t="s">
        <v>83</v>
      </c>
      <c r="C29" s="1">
        <v>15</v>
      </c>
      <c r="D29" s="1">
        <v>15</v>
      </c>
      <c r="E29" s="11">
        <v>15</v>
      </c>
      <c r="F29" s="12">
        <v>15</v>
      </c>
      <c r="G29" s="13">
        <f t="shared" si="1"/>
        <v>15</v>
      </c>
    </row>
    <row r="30" spans="1:10" ht="375" customHeight="1">
      <c r="A30" s="2">
        <v>4</v>
      </c>
      <c r="B30" s="25" t="s">
        <v>84</v>
      </c>
      <c r="C30" s="3">
        <v>40</v>
      </c>
      <c r="D30" s="1">
        <v>40</v>
      </c>
      <c r="E30" s="11">
        <v>38</v>
      </c>
      <c r="F30" s="12">
        <v>38</v>
      </c>
      <c r="G30" s="13">
        <f t="shared" si="1"/>
        <v>38.666666666666664</v>
      </c>
    </row>
    <row r="31" spans="1:10" ht="32.25" customHeight="1">
      <c r="A31" s="60" t="s">
        <v>38</v>
      </c>
      <c r="B31" s="60"/>
      <c r="C31" s="60"/>
      <c r="D31" s="60"/>
      <c r="E31" s="60"/>
      <c r="F31" s="60"/>
      <c r="G31" s="14">
        <f>SUM(G27:G30)</f>
        <v>78.666666666666657</v>
      </c>
    </row>
    <row r="32" spans="1:10" ht="25.7" customHeight="1">
      <c r="A32" s="61" t="s">
        <v>7</v>
      </c>
      <c r="B32" s="61"/>
      <c r="C32" s="61"/>
      <c r="D32" s="61"/>
      <c r="E32" s="61"/>
      <c r="F32" s="61"/>
      <c r="G32" s="15">
        <f>G16+G24+G31</f>
        <v>93.6</v>
      </c>
    </row>
    <row r="33" spans="1:7" ht="25.7" customHeight="1">
      <c r="A33" s="62" t="s">
        <v>8</v>
      </c>
      <c r="B33" s="62"/>
      <c r="C33" s="62"/>
      <c r="D33" s="62"/>
      <c r="E33" s="62"/>
      <c r="F33" s="62"/>
      <c r="G33" s="16">
        <f>G32*部门平衡!C5</f>
        <v>93.6</v>
      </c>
    </row>
    <row r="34" spans="1:7" ht="25.7" customHeight="1">
      <c r="A34" s="63" t="s">
        <v>55</v>
      </c>
      <c r="B34" s="63"/>
      <c r="C34" s="63"/>
      <c r="D34" s="63"/>
      <c r="E34" s="63"/>
      <c r="F34" s="63"/>
      <c r="G34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2021-11-03T06:11:55Z</cp:lastPrinted>
  <dcterms:created xsi:type="dcterms:W3CDTF">2014-08-30T00:25:00Z</dcterms:created>
  <dcterms:modified xsi:type="dcterms:W3CDTF">2021-11-03T06:12:27Z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2052-11.1.0.10700</vt:lpwstr>
  </property>
  <property fmtid="{D5CDD505-2E9C-101B-9397-08002B2CF9AE}" pid="4" name="ICV">
    <vt:lpwstr>61CB21B8DDD04695B2CF36A5FD942DDB</vt:lpwstr>
  </property>
</Properties>
</file>