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陈单伟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52511"/>
</workbook>
</file>

<file path=xl/calcChain.xml><?xml version="1.0" encoding="utf-8"?>
<calcChain xmlns="http://schemas.openxmlformats.org/spreadsheetml/2006/main">
  <c r="G27" i="36"/>
  <c r="G28" s="1"/>
  <c r="G20"/>
  <c r="G21"/>
  <c r="G22"/>
  <c r="G23"/>
  <c r="G19"/>
  <c r="G30" i="39" l="1"/>
  <c r="G29"/>
  <c r="G28"/>
  <c r="G27"/>
  <c r="G23"/>
  <c r="G22"/>
  <c r="G21"/>
  <c r="G20"/>
  <c r="G19"/>
  <c r="G16"/>
  <c r="G31" i="35"/>
  <c r="G30"/>
  <c r="G29"/>
  <c r="G28"/>
  <c r="G27"/>
  <c r="G23"/>
  <c r="G22"/>
  <c r="G21"/>
  <c r="G20"/>
  <c r="G19"/>
  <c r="G16"/>
  <c r="G30" i="29"/>
  <c r="G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C8" i="16" s="1"/>
  <c r="G28" i="38"/>
  <c r="G29" s="1"/>
  <c r="G27"/>
  <c r="G23"/>
  <c r="G22"/>
  <c r="G21"/>
  <c r="G20"/>
  <c r="G19"/>
  <c r="G16"/>
  <c r="G28" i="24"/>
  <c r="G27"/>
  <c r="G23"/>
  <c r="G22"/>
  <c r="G21"/>
  <c r="G20"/>
  <c r="G19"/>
  <c r="G16"/>
  <c r="C6" i="16" s="1"/>
  <c r="G24" i="36"/>
  <c r="D5" i="16" s="1"/>
  <c r="G16" i="36"/>
  <c r="C5" i="16" s="1"/>
  <c r="G29" i="21"/>
  <c r="G28"/>
  <c r="G27"/>
  <c r="G23"/>
  <c r="G22"/>
  <c r="G21"/>
  <c r="G20"/>
  <c r="G19"/>
  <c r="G16"/>
  <c r="C11" i="16"/>
  <c r="C9"/>
  <c r="C7"/>
  <c r="E5"/>
  <c r="C4"/>
  <c r="G30" i="21" l="1"/>
  <c r="E4" i="16" s="1"/>
  <c r="G24" i="21"/>
  <c r="G29" i="24"/>
  <c r="E6" i="16" s="1"/>
  <c r="G24" i="24"/>
  <c r="D6" i="16" s="1"/>
  <c r="G24" i="38"/>
  <c r="D7" i="16" s="1"/>
  <c r="G31" i="26"/>
  <c r="E8" i="16" s="1"/>
  <c r="G24" i="26"/>
  <c r="D8" i="16" s="1"/>
  <c r="G31" i="29"/>
  <c r="E9" i="16" s="1"/>
  <c r="G24" i="29"/>
  <c r="D9" i="16" s="1"/>
  <c r="G32" i="35"/>
  <c r="E10" i="16" s="1"/>
  <c r="G24" i="35"/>
  <c r="D10" i="16" s="1"/>
  <c r="G31" i="39"/>
  <c r="E11" i="16" s="1"/>
  <c r="G24" i="39"/>
  <c r="D11" i="16" s="1"/>
  <c r="E7"/>
  <c r="D4"/>
  <c r="C10"/>
  <c r="G29" i="36"/>
  <c r="G31" i="21" l="1"/>
  <c r="G32" s="1"/>
  <c r="G4" i="16" s="1"/>
  <c r="G30" i="24"/>
  <c r="G31" s="1"/>
  <c r="G6" i="16" s="1"/>
  <c r="G30" i="38"/>
  <c r="G32" i="26"/>
  <c r="F8" i="16" s="1"/>
  <c r="G32" i="29"/>
  <c r="G33" s="1"/>
  <c r="G9" i="16" s="1"/>
  <c r="G33" i="35"/>
  <c r="G34" s="1"/>
  <c r="G10" i="16" s="1"/>
  <c r="G32" i="39"/>
  <c r="G33" i="26"/>
  <c r="G8" i="16" s="1"/>
  <c r="F4"/>
  <c r="F10"/>
  <c r="G30" i="36"/>
  <c r="G5" i="16" s="1"/>
  <c r="F5"/>
  <c r="F6" l="1"/>
  <c r="F7"/>
  <c r="G31" i="38"/>
  <c r="G7" i="16" s="1"/>
  <c r="F9"/>
  <c r="F11"/>
  <c r="G33" i="39"/>
  <c r="G11" i="16" s="1"/>
</calcChain>
</file>

<file path=xl/sharedStrings.xml><?xml version="1.0" encoding="utf-8"?>
<sst xmlns="http://schemas.openxmlformats.org/spreadsheetml/2006/main" count="390" uniqueCount="84">
  <si>
    <t>研发中心在职人员KPI考核分数汇总表</t>
  </si>
  <si>
    <t>月份：1月份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</si>
  <si>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</si>
  <si>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</si>
  <si>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</si>
  <si>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</si>
  <si>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</si>
  <si>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</si>
  <si>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</si>
  <si>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</si>
  <si>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</si>
  <si>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</si>
  <si>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</si>
  <si>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</si>
  <si>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</si>
  <si>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</si>
  <si>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</si>
  <si>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</si>
  <si>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</si>
  <si>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</si>
  <si>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</si>
  <si>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</si>
  <si>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</si>
  <si>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</si>
  <si>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</si>
  <si>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</si>
  <si>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</si>
  <si>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</si>
  <si>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</si>
  <si>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</si>
  <si>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</si>
  <si>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</si>
  <si>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</si>
  <si>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</si>
  <si>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</si>
  <si>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</si>
  <si>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</si>
  <si>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</si>
  <si>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</si>
  <si>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</si>
  <si>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</si>
  <si>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</si>
  <si>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</si>
  <si>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</si>
  <si>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</si>
  <si>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</si>
  <si>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</si>
  <si>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</si>
  <si>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</si>
  <si>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</si>
  <si>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</si>
  <si>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</si>
  <si>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</si>
  <si>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</si>
  <si>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归档资料、主磅微量总成防错材料维护、售服单追踪、案件报价及成本整理等，许协理及杨副理临时交派及其他行政事项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</si>
  <si>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</si>
  <si>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</si>
  <si>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</si>
  <si>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 xml:space="preserve">已接单案件整理
E2020037_台湾台裕橡胶
E2020075_伊朗Arsam
E2021014_印度GBL 
E2021094_泰国NorthEast
E2021115_浙江葆润
E2021121_江苏和昌电缆
E2021123_宜兴鸿韵
E2021125_广州协大 
E2021126_中山权锋 
E2022001_台湾玮祥
E2022002_昆山铁鹰
</t>
  </si>
  <si>
    <t xml:space="preserve">部门:机研部   姓名:钱昌盛     职位:PLC工程师   入职时间：2015.4.8                    </t>
  </si>
  <si>
    <t>E2020037_台湾台裕橡胶
E2021115_浙江葆润
E2021117_武汉金牌
E2021126_中山权锋
E2022001_台湾玮祥
R20220302_煮面机系统开发
R20220407_软硬件标准机种优化升级</t>
  </si>
  <si>
    <t>PS211206001_淄博顶天塑胶有
PS220101001_Superlon Worldwide Sdn. Bhd
PS220101601_百盈系统科技股
PS220102101_江苏森博新材料
PS220102401_江苏森博新材料
PS220103701_河北友联橡
PS220104501_江苏创合橡塑
PS220104801_广东华声电器
PS220105401_南通开普乐
其他：
1：协助车间调试西诺斯
2：相关人机画面权限登录问题咨询，程序查看
3：以及永宏通讯问题讨论
4：阳谷华泰，相关对接问题讨论
5：万马微量技术协议会议参加
6：贝尔人机测试
7：印度GBL连线查看PLC通讯问题</t>
  </si>
  <si>
    <t xml:space="preserve">部门：机研部    姓名：范守旺   职位：PLC工程师   入职时间：2019.3.25                                    </t>
  </si>
  <si>
    <t>E2020037_台湾台裕  E2020032_泗阳卓越   E2021112_浙江帆阳   E2021120_伊朗ASRAM E2021099_山东玉马  E2021114_安吉良朋  E2021118_扬州宏为  E2021123_宜兴鸿韵  E2021125_广州协大  E2021110_余姚振大</t>
  </si>
  <si>
    <t>PS220100101_湖南口味王PS220100301_上海鲁聚PS220100901_常州沃儿核材PS220100501_湖南口味王PS220101901_南通开普乐PS220102301_常州沃尔核材PS220102801_南通科城PS220102901_淄博顶天PS220103801_常州沃尔核材PS220103901_淄博顶天PS220105001_泰安鲁怡PS220106001_越南赐昌</t>
  </si>
  <si>
    <t>月份:1月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</si>
  <si>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</si>
  <si>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>E2021110_余姚振大 变频器表头通讯架构调整 
R20220101_上辅机共管计量输送系统开发</t>
  </si>
  <si>
    <t>NS200008_台裕橡胶MES系统开发</t>
  </si>
  <si>
    <t>E2019020_台湾富全 
E2020032_泗阳卓越</t>
  </si>
  <si>
    <t xml:space="preserve"> 
PS220100201_台州环新橡塑科技有限公司
PS220100501_C S Rubber Industry Co., Ltd.
PS220101701_百盈系统科技股份有限公司
PS220101801_湖南口味王集团有限责任公司
PS220102701_常州市沃尔核材有限公司
PS220103401_台州环新橡塑科技有限公司
PS220104701_Garware Bestretch Ltd.</t>
  </si>
  <si>
    <t xml:space="preserve">部门：信研    姓名：王健     职位：软件工程师    入职时间：2015.7.18                   </t>
  </si>
  <si>
    <t>NS210008_芜湖凯仁MES系统开发</t>
  </si>
  <si>
    <t>E2021122_河北中联</t>
  </si>
  <si>
    <t>PS220100701_苏州美昱高分子材料有限公司
PS220103001_G.B Gummi LLP
PS220103201_德州合力佳橡塑制品有限公司等</t>
  </si>
  <si>
    <t xml:space="preserve">部门：信研    姓名：刘俊杰     职位：软件工程师    入职时间：2018.3.6                   </t>
  </si>
  <si>
    <t>E2021110_余姚振大(胶料秤分屏)</t>
  </si>
  <si>
    <t>E2021112_浙江帆阳(web优化)  E2021120_伊朗Arsam(车间问题处理)           E2022001_台湾玮祥(程序备份还原)</t>
  </si>
  <si>
    <t>PS220100701_苏州美昱  PS220102001_越南赐昌  PS220102201_沃尔核材 PS220103001_G.B Gummi LLP</t>
  </si>
  <si>
    <t xml:space="preserve">部门：信研    姓名：陈单伟     职位：软件工程师    入职时间：2021.2.22                   </t>
  </si>
  <si>
    <t>工程案件：
E2019052_河北联塑
E2020001_合肥玖洲通
E2021072_河北明兴
E2021092_江苏勃岑线缆	
E2021086_江苏枫润
E2021094_泰国NorthEast
E2021110_余姚振大
E2021112_浙江帆阳
E2021113_常州宏杉
E2021119_苏州亨利	
E2022001_台湾玮祥	
E2021120_伊朗Arsam</t>
  </si>
  <si>
    <t>非标案件：
NS200008_台裕橡胶MES系统开发</t>
  </si>
  <si>
    <t xml:space="preserve">售服案件：
PS220100401_淄博顶天塑胶有限公司
PS220102601_江苏枫润线缆材料有限公司
PS220103301_江苏馨德高分子材料股份有限公司
PS220103501_常州市沃尔核材有限公司
PS220103601_江苏勃岑线缆材料有限公司
PS220104101_淄博顶天塑胶有限公司
</t>
  </si>
  <si>
    <t>研发案件：
R202102_设备软件与模块优化升级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</si>
</sst>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178" formatCode="0_);[Red]\(0\)"/>
    <numFmt numFmtId="179" formatCode="0.00_);[Red]\(0.00\)"/>
    <numFmt numFmtId="180" formatCode="0.0_ "/>
    <numFmt numFmtId="181" formatCode="#,##0.00_ "/>
  </numFmts>
  <fonts count="2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b/>
      <sz val="11"/>
      <color indexed="56"/>
      <name val="新細明體"/>
      <family val="1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sz val="12"/>
      <color indexed="62"/>
      <name val="新細明體"/>
      <family val="1"/>
    </font>
    <font>
      <sz val="12"/>
      <color indexed="20"/>
      <name val="新細明體"/>
      <family val="1"/>
    </font>
    <font>
      <b/>
      <sz val="12"/>
      <color indexed="63"/>
      <name val="新細明體"/>
      <family val="1"/>
    </font>
    <font>
      <b/>
      <sz val="13"/>
      <color indexed="56"/>
      <name val="新細明體"/>
      <family val="1"/>
    </font>
    <font>
      <b/>
      <sz val="18"/>
      <color indexed="56"/>
      <name val="新細明體"/>
      <family val="1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099215674306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8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1</v>
      </c>
      <c r="B2" s="62"/>
      <c r="C2" s="62"/>
      <c r="D2" s="62"/>
      <c r="E2" s="62"/>
      <c r="F2" s="62"/>
      <c r="G2" s="62"/>
    </row>
    <row r="3" spans="1:8" ht="32.25" customHeight="1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5" t="s">
        <v>7</v>
      </c>
      <c r="G3" s="45" t="s">
        <v>8</v>
      </c>
    </row>
    <row r="4" spans="1:8" ht="32.25" customHeight="1">
      <c r="A4" s="46">
        <v>1</v>
      </c>
      <c r="B4" s="47" t="s">
        <v>9</v>
      </c>
      <c r="C4" s="48">
        <f>朱莎莎!G16</f>
        <v>6</v>
      </c>
      <c r="D4" s="48">
        <f>朱莎莎!G24</f>
        <v>9.9499999999999993</v>
      </c>
      <c r="E4" s="48">
        <f>朱莎莎!G30</f>
        <v>79</v>
      </c>
      <c r="F4" s="48">
        <f>朱莎莎!G31</f>
        <v>94.95</v>
      </c>
      <c r="G4" s="48">
        <f>朱莎莎!G32</f>
        <v>94.95</v>
      </c>
    </row>
    <row r="5" spans="1:8" ht="32.25" customHeight="1">
      <c r="A5" s="49">
        <v>2</v>
      </c>
      <c r="B5" s="50" t="s">
        <v>10</v>
      </c>
      <c r="C5" s="51">
        <f>滕磊!G16</f>
        <v>6</v>
      </c>
      <c r="D5" s="51">
        <f>滕磊!G24</f>
        <v>9.9</v>
      </c>
      <c r="E5" s="52">
        <f>滕磊!G28</f>
        <v>79</v>
      </c>
      <c r="F5" s="52">
        <f>滕磊!G29</f>
        <v>94.9</v>
      </c>
      <c r="G5" s="51">
        <f>滕磊!G30</f>
        <v>94.9</v>
      </c>
    </row>
    <row r="6" spans="1:8" ht="32.25" customHeight="1">
      <c r="A6" s="49">
        <v>3</v>
      </c>
      <c r="B6" s="50" t="s">
        <v>11</v>
      </c>
      <c r="C6" s="51">
        <f>钱昌盛!G16</f>
        <v>6</v>
      </c>
      <c r="D6" s="51">
        <f>钱昌盛!G24</f>
        <v>9.9499999999999993</v>
      </c>
      <c r="E6" s="51">
        <f>钱昌盛!G29</f>
        <v>79</v>
      </c>
      <c r="F6" s="51">
        <f>钱昌盛!G30</f>
        <v>94.95</v>
      </c>
      <c r="G6" s="51">
        <f>钱昌盛!G31</f>
        <v>94.95</v>
      </c>
      <c r="H6" s="53"/>
    </row>
    <row r="7" spans="1:8" ht="32.25" customHeight="1">
      <c r="A7" s="50">
        <v>4</v>
      </c>
      <c r="B7" s="50" t="s">
        <v>12</v>
      </c>
      <c r="C7" s="51">
        <f>范守旺!G16</f>
        <v>6</v>
      </c>
      <c r="D7" s="51">
        <f>范守旺!G24</f>
        <v>9.9666666666666668</v>
      </c>
      <c r="E7" s="51">
        <f>范守旺!G29</f>
        <v>79</v>
      </c>
      <c r="F7" s="51">
        <f>范守旺!G30</f>
        <v>94.966666666666669</v>
      </c>
      <c r="G7" s="51">
        <f>范守旺!G31</f>
        <v>94.966666666666669</v>
      </c>
      <c r="H7" s="53"/>
    </row>
    <row r="8" spans="1:8" ht="32.25" customHeight="1">
      <c r="A8" s="54">
        <v>5</v>
      </c>
      <c r="B8" s="54" t="s">
        <v>13</v>
      </c>
      <c r="C8" s="55">
        <f>范爱雷!G16</f>
        <v>6</v>
      </c>
      <c r="D8" s="56">
        <f>范爱雷!G24</f>
        <v>9.9499999999999993</v>
      </c>
      <c r="E8" s="57">
        <f>范爱雷!G31</f>
        <v>79</v>
      </c>
      <c r="F8" s="57">
        <f>范爱雷!G32</f>
        <v>94.95</v>
      </c>
      <c r="G8" s="55">
        <f>范爱雷!G33</f>
        <v>94.95</v>
      </c>
    </row>
    <row r="9" spans="1:8" ht="32.25" customHeight="1">
      <c r="A9" s="54">
        <v>6</v>
      </c>
      <c r="B9" s="54" t="s">
        <v>14</v>
      </c>
      <c r="C9" s="57">
        <f>王健!G16</f>
        <v>6</v>
      </c>
      <c r="D9" s="57">
        <f>王健!G24</f>
        <v>9.9499999999999993</v>
      </c>
      <c r="E9" s="57">
        <f>王健!G31</f>
        <v>79.5</v>
      </c>
      <c r="F9" s="57">
        <f>王健!G32</f>
        <v>95.45</v>
      </c>
      <c r="G9" s="55">
        <f>王健!G33</f>
        <v>95.45</v>
      </c>
    </row>
    <row r="10" spans="1:8" ht="32.25" customHeight="1">
      <c r="A10" s="54">
        <v>7</v>
      </c>
      <c r="B10" s="54" t="s">
        <v>15</v>
      </c>
      <c r="C10" s="57">
        <f>刘俊杰!G16</f>
        <v>6</v>
      </c>
      <c r="D10" s="57">
        <f>刘俊杰!G24</f>
        <v>9.9333333333333336</v>
      </c>
      <c r="E10" s="58">
        <f>刘俊杰!G32</f>
        <v>79</v>
      </c>
      <c r="F10" s="58">
        <f>刘俊杰!G33</f>
        <v>94.933333333333337</v>
      </c>
      <c r="G10" s="55">
        <f>刘俊杰!G34</f>
        <v>94.933333333333337</v>
      </c>
      <c r="H10" s="53"/>
    </row>
    <row r="11" spans="1:8" ht="32.25" customHeight="1">
      <c r="A11" s="54">
        <v>8</v>
      </c>
      <c r="B11" s="54" t="s">
        <v>16</v>
      </c>
      <c r="C11" s="59">
        <f>陈单伟!G16</f>
        <v>6</v>
      </c>
      <c r="D11" s="59">
        <f>陈单伟!G24</f>
        <v>9.8666666666666671</v>
      </c>
      <c r="E11" s="59">
        <f>陈单伟!G31</f>
        <v>78.333333333333343</v>
      </c>
      <c r="F11" s="59">
        <f>陈单伟!G32</f>
        <v>94.200000000000017</v>
      </c>
      <c r="G11" s="59">
        <f>陈单伟!G33</f>
        <v>94.200000000000017</v>
      </c>
      <c r="H11" s="53"/>
    </row>
    <row r="12" spans="1:8" ht="32.25" customHeight="1">
      <c r="A12" s="62" t="s">
        <v>17</v>
      </c>
      <c r="B12" s="62"/>
      <c r="C12" s="62"/>
      <c r="D12" s="62"/>
      <c r="E12" s="62"/>
      <c r="F12" s="62"/>
      <c r="G12" s="62"/>
    </row>
    <row r="757" spans="6:6">
      <c r="F757" s="60" t="s">
        <v>18</v>
      </c>
    </row>
  </sheetData>
  <mergeCells count="3">
    <mergeCell ref="A1:G1"/>
    <mergeCell ref="A2:G2"/>
    <mergeCell ref="A12:G12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E31" sqref="E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9"/>
    </row>
    <row r="3" spans="2:3" ht="18.75">
      <c r="B3" s="40"/>
    </row>
    <row r="4" spans="2:3" ht="18.75">
      <c r="B4" s="41" t="s">
        <v>19</v>
      </c>
      <c r="C4">
        <v>1</v>
      </c>
    </row>
    <row r="5" spans="2:3" ht="18.75">
      <c r="B5" s="42" t="s">
        <v>20</v>
      </c>
      <c r="C5">
        <v>1</v>
      </c>
    </row>
    <row r="6" spans="2:3" ht="18.75">
      <c r="B6" s="43" t="s">
        <v>21</v>
      </c>
      <c r="C6">
        <v>1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3" t="s">
        <v>22</v>
      </c>
      <c r="B1" s="63"/>
      <c r="C1" s="63"/>
      <c r="D1" s="63"/>
      <c r="E1" s="63"/>
      <c r="F1" s="63"/>
      <c r="G1" s="63"/>
    </row>
    <row r="2" spans="1:7" ht="25.7" customHeight="1">
      <c r="A2" s="64" t="s">
        <v>23</v>
      </c>
      <c r="B2" s="64"/>
      <c r="C2" s="64"/>
      <c r="D2" s="64"/>
      <c r="E2" s="64"/>
      <c r="F2" s="64"/>
      <c r="G2" s="64"/>
    </row>
    <row r="3" spans="1:7" ht="25.7" customHeight="1">
      <c r="A3" s="65" t="s">
        <v>24</v>
      </c>
      <c r="B3" s="65"/>
      <c r="C3" s="65"/>
      <c r="D3" s="65"/>
      <c r="E3" s="65"/>
      <c r="F3" s="65"/>
      <c r="G3" s="65"/>
    </row>
    <row r="4" spans="1:7" ht="25.7" customHeight="1">
      <c r="A4" s="66" t="s">
        <v>25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7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7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0</v>
      </c>
    </row>
    <row r="13" spans="1:7" ht="25.7" customHeight="1">
      <c r="A13" s="4">
        <v>8</v>
      </c>
      <c r="B13" s="70" t="s">
        <v>35</v>
      </c>
      <c r="C13" s="71"/>
      <c r="D13" s="71"/>
      <c r="E13" s="71"/>
      <c r="F13" s="72"/>
      <c r="G13" s="1">
        <v>0</v>
      </c>
    </row>
    <row r="14" spans="1:7" ht="25.7" customHeight="1">
      <c r="A14" s="4">
        <v>9</v>
      </c>
      <c r="B14" s="70" t="s">
        <v>36</v>
      </c>
      <c r="C14" s="71"/>
      <c r="D14" s="71"/>
      <c r="E14" s="71"/>
      <c r="F14" s="72"/>
      <c r="G14" s="1">
        <v>0</v>
      </c>
    </row>
    <row r="15" spans="1:7" ht="25.7" customHeight="1">
      <c r="A15" s="4">
        <v>10</v>
      </c>
      <c r="B15" s="70" t="s">
        <v>37</v>
      </c>
      <c r="C15" s="71"/>
      <c r="D15" s="71"/>
      <c r="E15" s="71"/>
      <c r="F15" s="72"/>
      <c r="G15" s="1">
        <v>0</v>
      </c>
    </row>
    <row r="16" spans="1:7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9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9" ht="28.5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7" customHeight="1">
      <c r="A19" s="1">
        <v>1</v>
      </c>
      <c r="B19" s="70" t="s">
        <v>44</v>
      </c>
      <c r="C19" s="72"/>
      <c r="D19" s="1">
        <v>2</v>
      </c>
      <c r="E19" s="1">
        <v>1.9</v>
      </c>
      <c r="F19" s="1"/>
      <c r="G19" s="8">
        <f>(D19+E19+F19)/2</f>
        <v>1.95</v>
      </c>
    </row>
    <row r="20" spans="1:9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70" t="s">
        <v>46</v>
      </c>
      <c r="C21" s="72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70" t="s">
        <v>48</v>
      </c>
      <c r="C23" s="72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9.9499999999999993</v>
      </c>
    </row>
    <row r="25" spans="1:9" ht="18.75">
      <c r="A25" s="76" t="s">
        <v>49</v>
      </c>
      <c r="B25" s="76"/>
      <c r="C25" s="76"/>
      <c r="D25" s="76"/>
      <c r="E25" s="76"/>
      <c r="F25" s="76"/>
      <c r="G25" s="76"/>
    </row>
    <row r="26" spans="1:9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16.45" customHeight="1">
      <c r="A27" s="1">
        <v>1</v>
      </c>
      <c r="B27" s="38" t="s">
        <v>52</v>
      </c>
      <c r="C27" s="1">
        <v>35</v>
      </c>
      <c r="D27" s="1">
        <v>35</v>
      </c>
      <c r="E27" s="1">
        <v>34</v>
      </c>
      <c r="F27" s="1"/>
      <c r="G27" s="8">
        <f t="shared" ref="G27:G29" si="1">(D27+E27+F27)/2</f>
        <v>34.5</v>
      </c>
      <c r="I27" s="31"/>
    </row>
    <row r="28" spans="1:9" ht="47.25" customHeight="1">
      <c r="A28" s="2">
        <v>2</v>
      </c>
      <c r="B28" s="32" t="s">
        <v>53</v>
      </c>
      <c r="C28" s="3">
        <v>25</v>
      </c>
      <c r="D28" s="1">
        <v>25</v>
      </c>
      <c r="E28" s="1">
        <v>25</v>
      </c>
      <c r="F28" s="1"/>
      <c r="G28" s="8">
        <f t="shared" si="1"/>
        <v>25</v>
      </c>
      <c r="I28" s="31"/>
    </row>
    <row r="29" spans="1:9" ht="76.5" customHeight="1">
      <c r="A29" s="1">
        <v>3</v>
      </c>
      <c r="B29" s="32" t="s">
        <v>54</v>
      </c>
      <c r="C29" s="3">
        <v>20</v>
      </c>
      <c r="D29" s="1">
        <v>20</v>
      </c>
      <c r="E29" s="1">
        <v>19</v>
      </c>
      <c r="F29" s="1"/>
      <c r="G29" s="8">
        <f t="shared" si="1"/>
        <v>19.5</v>
      </c>
      <c r="I29" s="31"/>
    </row>
    <row r="30" spans="1:9" ht="33" customHeight="1">
      <c r="A30" s="77" t="s">
        <v>38</v>
      </c>
      <c r="B30" s="77"/>
      <c r="C30" s="77"/>
      <c r="D30" s="77"/>
      <c r="E30" s="77"/>
      <c r="F30" s="77"/>
      <c r="G30" s="30">
        <f>SUM(G27:G29)</f>
        <v>79</v>
      </c>
      <c r="I30" s="31"/>
    </row>
    <row r="31" spans="1:9" ht="25.7" customHeight="1">
      <c r="A31" s="78" t="s">
        <v>7</v>
      </c>
      <c r="B31" s="78"/>
      <c r="C31" s="78"/>
      <c r="D31" s="78"/>
      <c r="E31" s="78"/>
      <c r="F31" s="78"/>
      <c r="G31" s="15">
        <f>G16+G24+G30</f>
        <v>94.95</v>
      </c>
      <c r="I31" s="31"/>
    </row>
    <row r="32" spans="1:9" ht="25.7" customHeight="1">
      <c r="A32" s="79" t="s">
        <v>8</v>
      </c>
      <c r="B32" s="79"/>
      <c r="C32" s="79"/>
      <c r="D32" s="79"/>
      <c r="E32" s="79"/>
      <c r="F32" s="79"/>
      <c r="G32" s="16">
        <f>G31*部门平衡!C6</f>
        <v>94.95</v>
      </c>
    </row>
    <row r="33" spans="1:7" ht="25.7" customHeight="1">
      <c r="A33" s="80" t="s">
        <v>55</v>
      </c>
      <c r="B33" s="80"/>
      <c r="C33" s="80"/>
      <c r="D33" s="80"/>
      <c r="E33" s="80"/>
      <c r="F33" s="80"/>
      <c r="G33" s="80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3" t="s">
        <v>22</v>
      </c>
      <c r="B1" s="63"/>
      <c r="C1" s="63"/>
      <c r="D1" s="63"/>
      <c r="E1" s="63"/>
      <c r="F1" s="63"/>
      <c r="G1" s="63"/>
    </row>
    <row r="2" spans="1:7" ht="25.7" customHeight="1">
      <c r="A2" s="64" t="s">
        <v>23</v>
      </c>
      <c r="B2" s="64"/>
      <c r="C2" s="64"/>
      <c r="D2" s="64"/>
      <c r="E2" s="64"/>
      <c r="F2" s="64"/>
      <c r="G2" s="64"/>
    </row>
    <row r="3" spans="1:7" ht="25.7" customHeight="1">
      <c r="A3" s="81" t="s">
        <v>56</v>
      </c>
      <c r="B3" s="65"/>
      <c r="C3" s="65"/>
      <c r="D3" s="65"/>
      <c r="E3" s="65"/>
      <c r="F3" s="65"/>
      <c r="G3" s="65"/>
    </row>
    <row r="4" spans="1:7" ht="25.7" customHeight="1">
      <c r="A4" s="66" t="s">
        <v>25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7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7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34</v>
      </c>
      <c r="C12" s="71"/>
      <c r="D12" s="71"/>
      <c r="E12" s="71"/>
      <c r="F12" s="72"/>
      <c r="G12" s="1"/>
    </row>
    <row r="13" spans="1:7" ht="25.7" customHeight="1">
      <c r="A13" s="4">
        <v>8</v>
      </c>
      <c r="B13" s="70" t="s">
        <v>35</v>
      </c>
      <c r="C13" s="71"/>
      <c r="D13" s="71"/>
      <c r="E13" s="71"/>
      <c r="F13" s="72"/>
      <c r="G13" s="1"/>
    </row>
    <row r="14" spans="1:7" ht="25.7" customHeight="1">
      <c r="A14" s="4">
        <v>9</v>
      </c>
      <c r="B14" s="70" t="s">
        <v>36</v>
      </c>
      <c r="C14" s="71"/>
      <c r="D14" s="71"/>
      <c r="E14" s="71"/>
      <c r="F14" s="72"/>
      <c r="G14" s="1"/>
    </row>
    <row r="15" spans="1:7" ht="25.7" customHeight="1">
      <c r="A15" s="4">
        <v>10</v>
      </c>
      <c r="B15" s="70" t="s">
        <v>37</v>
      </c>
      <c r="C15" s="71"/>
      <c r="D15" s="71"/>
      <c r="E15" s="71"/>
      <c r="F15" s="72"/>
      <c r="G15" s="1"/>
    </row>
    <row r="16" spans="1:7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34">
        <v>2</v>
      </c>
      <c r="E19" s="1">
        <v>1.9</v>
      </c>
      <c r="F19" s="25"/>
      <c r="G19" s="8">
        <f>(D19+E19+F19)/2</f>
        <v>1.95</v>
      </c>
    </row>
    <row r="20" spans="1:10" ht="25.7" customHeight="1">
      <c r="A20" s="1">
        <v>2</v>
      </c>
      <c r="B20" s="70" t="s">
        <v>45</v>
      </c>
      <c r="C20" s="72"/>
      <c r="D20" s="34">
        <v>2</v>
      </c>
      <c r="E20" s="1">
        <v>2</v>
      </c>
      <c r="F20" s="25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46</v>
      </c>
      <c r="C21" s="72"/>
      <c r="D21" s="34">
        <v>2</v>
      </c>
      <c r="E21" s="1">
        <v>1.9</v>
      </c>
      <c r="F21" s="25"/>
      <c r="G21" s="8">
        <f t="shared" si="0"/>
        <v>1.95</v>
      </c>
    </row>
    <row r="22" spans="1:10" ht="25.7" customHeight="1">
      <c r="A22" s="1">
        <v>4</v>
      </c>
      <c r="B22" s="70" t="s">
        <v>47</v>
      </c>
      <c r="C22" s="72"/>
      <c r="D22" s="34">
        <v>2</v>
      </c>
      <c r="E22" s="1">
        <v>2</v>
      </c>
      <c r="F22" s="25"/>
      <c r="G22" s="8">
        <f t="shared" si="0"/>
        <v>2</v>
      </c>
      <c r="J22" s="37"/>
    </row>
    <row r="23" spans="1:10" ht="30" customHeight="1">
      <c r="A23" s="1">
        <v>5</v>
      </c>
      <c r="B23" s="70" t="s">
        <v>48</v>
      </c>
      <c r="C23" s="72"/>
      <c r="D23" s="34">
        <v>2</v>
      </c>
      <c r="E23" s="1">
        <v>2</v>
      </c>
      <c r="F23" s="25"/>
      <c r="G23" s="8">
        <f t="shared" si="0"/>
        <v>2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</v>
      </c>
    </row>
    <row r="25" spans="1:10" ht="18.75" customHeight="1">
      <c r="A25" s="76" t="s">
        <v>57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91.25" customHeight="1">
      <c r="A27" s="1">
        <v>1</v>
      </c>
      <c r="B27" s="35" t="s">
        <v>58</v>
      </c>
      <c r="C27" s="1">
        <v>80</v>
      </c>
      <c r="D27" s="1">
        <v>80</v>
      </c>
      <c r="E27" s="1">
        <v>78</v>
      </c>
      <c r="F27" s="6"/>
      <c r="G27" s="8">
        <f>(D27+E27+F27)/2</f>
        <v>79</v>
      </c>
    </row>
    <row r="28" spans="1:10" ht="25.7" customHeight="1">
      <c r="A28" s="82" t="s">
        <v>38</v>
      </c>
      <c r="B28" s="82"/>
      <c r="C28" s="82"/>
      <c r="D28" s="82"/>
      <c r="E28" s="82"/>
      <c r="F28" s="82"/>
      <c r="G28" s="36">
        <f>SUM(G27:G27)</f>
        <v>79</v>
      </c>
      <c r="I28" s="24"/>
      <c r="J28" s="31"/>
    </row>
    <row r="29" spans="1:10" ht="25.7" customHeight="1">
      <c r="A29" s="78" t="s">
        <v>7</v>
      </c>
      <c r="B29" s="78"/>
      <c r="C29" s="78"/>
      <c r="D29" s="78"/>
      <c r="E29" s="78"/>
      <c r="F29" s="78"/>
      <c r="G29" s="15">
        <f>G28+G24+G16</f>
        <v>94.9</v>
      </c>
    </row>
    <row r="30" spans="1:10" ht="25.7" customHeight="1">
      <c r="A30" s="79" t="s">
        <v>8</v>
      </c>
      <c r="B30" s="79"/>
      <c r="C30" s="79"/>
      <c r="D30" s="79"/>
      <c r="E30" s="79"/>
      <c r="F30" s="79"/>
      <c r="G30" s="16">
        <f>G29*部门平衡!C4</f>
        <v>94.9</v>
      </c>
    </row>
    <row r="31" spans="1:10" ht="25.7" customHeight="1">
      <c r="A31" s="80" t="s">
        <v>55</v>
      </c>
      <c r="B31" s="80"/>
      <c r="C31" s="80"/>
      <c r="D31" s="80"/>
      <c r="E31" s="80"/>
      <c r="F31" s="80"/>
      <c r="G31" s="80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22</v>
      </c>
      <c r="B1" s="63"/>
      <c r="C1" s="63"/>
      <c r="D1" s="63"/>
      <c r="E1" s="63"/>
      <c r="F1" s="63"/>
      <c r="G1" s="63"/>
    </row>
    <row r="2" spans="1:8" ht="25.7" customHeight="1">
      <c r="A2" s="64" t="s">
        <v>23</v>
      </c>
      <c r="B2" s="64"/>
      <c r="C2" s="64"/>
      <c r="D2" s="64"/>
      <c r="E2" s="64"/>
      <c r="F2" s="64"/>
      <c r="G2" s="64"/>
    </row>
    <row r="3" spans="1:8" ht="25.7" customHeight="1">
      <c r="A3" s="65" t="s">
        <v>59</v>
      </c>
      <c r="B3" s="65"/>
      <c r="C3" s="65"/>
      <c r="D3" s="65"/>
      <c r="E3" s="65"/>
      <c r="F3" s="65"/>
      <c r="G3" s="65"/>
    </row>
    <row r="4" spans="1:8" ht="25.7" customHeight="1">
      <c r="A4" s="66" t="s">
        <v>25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8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</row>
    <row r="7" spans="1:8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0</v>
      </c>
    </row>
    <row r="13" spans="1:8" ht="25.7" customHeight="1">
      <c r="A13" s="4">
        <v>8</v>
      </c>
      <c r="B13" s="70" t="s">
        <v>35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36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37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  <c r="H16" t="s">
        <v>18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30.75" customHeight="1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1">
        <v>1.9</v>
      </c>
      <c r="F19" s="25"/>
      <c r="G19" s="8">
        <f>(D19+E19+F19)/2</f>
        <v>1.95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25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1">
        <v>2</v>
      </c>
      <c r="F21" s="25"/>
      <c r="G21" s="8">
        <f t="shared" si="0"/>
        <v>2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25"/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1">
        <v>2</v>
      </c>
      <c r="F23" s="25"/>
      <c r="G23" s="8">
        <f t="shared" si="0"/>
        <v>2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9.9499999999999993</v>
      </c>
    </row>
    <row r="25" spans="1:10" ht="25.7" customHeight="1">
      <c r="A25" s="76" t="s">
        <v>49</v>
      </c>
      <c r="B25" s="76"/>
      <c r="C25" s="76"/>
      <c r="D25" s="76"/>
      <c r="E25" s="76"/>
      <c r="F25" s="76"/>
      <c r="G25" s="76"/>
    </row>
    <row r="26" spans="1:10" ht="42.9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38" customHeight="1">
      <c r="A27" s="18">
        <v>1</v>
      </c>
      <c r="B27" s="32" t="s">
        <v>60</v>
      </c>
      <c r="C27" s="1">
        <v>50</v>
      </c>
      <c r="D27" s="1">
        <v>50</v>
      </c>
      <c r="E27" s="1">
        <v>49</v>
      </c>
      <c r="F27" s="6"/>
      <c r="G27" s="8">
        <f>(D27+E27+F27)/2</f>
        <v>49.5</v>
      </c>
    </row>
    <row r="28" spans="1:10" ht="305.25" customHeight="1">
      <c r="A28" s="18">
        <v>2</v>
      </c>
      <c r="B28" s="33" t="s">
        <v>61</v>
      </c>
      <c r="C28" s="1">
        <v>30</v>
      </c>
      <c r="D28" s="1">
        <v>30</v>
      </c>
      <c r="E28" s="1">
        <v>29</v>
      </c>
      <c r="F28" s="6"/>
      <c r="G28" s="8">
        <f>(D28+E28+F28)/2</f>
        <v>29.5</v>
      </c>
    </row>
    <row r="29" spans="1:10" ht="25.7" customHeight="1">
      <c r="A29" s="73" t="s">
        <v>38</v>
      </c>
      <c r="B29" s="83"/>
      <c r="C29" s="74"/>
      <c r="D29" s="74"/>
      <c r="E29" s="74"/>
      <c r="F29" s="75"/>
      <c r="G29" s="30">
        <f>SUM(G27:G28)</f>
        <v>79</v>
      </c>
    </row>
    <row r="30" spans="1:10" ht="25.7" customHeight="1">
      <c r="A30" s="84" t="s">
        <v>7</v>
      </c>
      <c r="B30" s="85"/>
      <c r="C30" s="85"/>
      <c r="D30" s="85"/>
      <c r="E30" s="85"/>
      <c r="F30" s="86"/>
      <c r="G30" s="15">
        <f>G16+G24+G29</f>
        <v>94.95</v>
      </c>
    </row>
    <row r="31" spans="1:10" ht="25.7" customHeight="1">
      <c r="A31" s="87" t="s">
        <v>8</v>
      </c>
      <c r="B31" s="88"/>
      <c r="C31" s="88"/>
      <c r="D31" s="88"/>
      <c r="E31" s="88"/>
      <c r="F31" s="89"/>
      <c r="G31" s="16">
        <f>G30*部门平衡!C4</f>
        <v>94.95</v>
      </c>
    </row>
    <row r="32" spans="1:10" ht="25.7" customHeight="1">
      <c r="A32" s="80" t="s">
        <v>55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63" t="s">
        <v>22</v>
      </c>
      <c r="B1" s="63"/>
      <c r="C1" s="63"/>
      <c r="D1" s="63"/>
      <c r="E1" s="63"/>
      <c r="F1" s="63"/>
      <c r="G1" s="63"/>
    </row>
    <row r="2" spans="1:7" ht="25.7" customHeight="1">
      <c r="A2" s="64" t="s">
        <v>23</v>
      </c>
      <c r="B2" s="64"/>
      <c r="C2" s="64"/>
      <c r="D2" s="64"/>
      <c r="E2" s="64"/>
      <c r="F2" s="64"/>
      <c r="G2" s="64"/>
    </row>
    <row r="3" spans="1:7" ht="25.7" customHeight="1">
      <c r="A3" s="65" t="s">
        <v>62</v>
      </c>
      <c r="B3" s="65"/>
      <c r="C3" s="65"/>
      <c r="D3" s="65"/>
      <c r="E3" s="65"/>
      <c r="F3" s="65"/>
      <c r="G3" s="65"/>
    </row>
    <row r="4" spans="1:7" ht="25.7" customHeight="1">
      <c r="A4" s="66" t="s">
        <v>25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7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7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34</v>
      </c>
      <c r="C12" s="71"/>
      <c r="D12" s="71"/>
      <c r="E12" s="71"/>
      <c r="F12" s="72"/>
      <c r="G12" s="1"/>
    </row>
    <row r="13" spans="1:7" ht="25.7" customHeight="1">
      <c r="A13" s="4">
        <v>8</v>
      </c>
      <c r="B13" s="70" t="s">
        <v>35</v>
      </c>
      <c r="C13" s="71"/>
      <c r="D13" s="71"/>
      <c r="E13" s="71"/>
      <c r="F13" s="72"/>
      <c r="G13" s="1"/>
    </row>
    <row r="14" spans="1:7" ht="25.7" customHeight="1">
      <c r="A14" s="4">
        <v>9</v>
      </c>
      <c r="B14" s="70" t="s">
        <v>36</v>
      </c>
      <c r="C14" s="71"/>
      <c r="D14" s="71"/>
      <c r="E14" s="71"/>
      <c r="F14" s="72"/>
      <c r="G14" s="1"/>
    </row>
    <row r="15" spans="1:7" ht="25.7" customHeight="1">
      <c r="A15" s="4">
        <v>10</v>
      </c>
      <c r="B15" s="70" t="s">
        <v>37</v>
      </c>
      <c r="C15" s="71"/>
      <c r="D15" s="71"/>
      <c r="E15" s="71"/>
      <c r="F15" s="72"/>
      <c r="G15" s="1"/>
    </row>
    <row r="16" spans="1:7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24">
        <v>2</v>
      </c>
      <c r="F19" s="25">
        <v>1.9</v>
      </c>
      <c r="G19" s="8">
        <f>(D19+E23+F19)/3</f>
        <v>1.9666666666666668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25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24">
        <v>2</v>
      </c>
      <c r="F21" s="25">
        <v>2</v>
      </c>
      <c r="G21" s="8">
        <f t="shared" si="0"/>
        <v>2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25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24">
        <v>2</v>
      </c>
      <c r="F23" s="25">
        <v>2</v>
      </c>
      <c r="G23" s="8">
        <f t="shared" si="0"/>
        <v>2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9.9666666666666668</v>
      </c>
    </row>
    <row r="25" spans="1:10" ht="25.7" customHeight="1">
      <c r="A25" s="90">
        <v>2</v>
      </c>
      <c r="B25" s="90"/>
      <c r="C25" s="90"/>
      <c r="D25" s="90"/>
      <c r="E25" s="90"/>
      <c r="F25" s="90"/>
      <c r="G25" s="90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150" customHeight="1">
      <c r="A27" s="1">
        <v>1</v>
      </c>
      <c r="B27" s="26" t="s">
        <v>63</v>
      </c>
      <c r="C27" s="1">
        <v>60</v>
      </c>
      <c r="D27" s="1">
        <v>60</v>
      </c>
      <c r="E27" s="1">
        <v>59</v>
      </c>
      <c r="F27" s="6">
        <v>59</v>
      </c>
      <c r="G27" s="27">
        <f>(D27+E27+F27)/3</f>
        <v>59.333333333333336</v>
      </c>
    </row>
    <row r="28" spans="1:10" ht="175.5" customHeight="1">
      <c r="A28" s="1">
        <v>2</v>
      </c>
      <c r="B28" s="26" t="s">
        <v>64</v>
      </c>
      <c r="C28" s="28">
        <v>20</v>
      </c>
      <c r="D28" s="28">
        <v>20</v>
      </c>
      <c r="E28" s="28">
        <v>20</v>
      </c>
      <c r="F28" s="29">
        <v>19</v>
      </c>
      <c r="G28" s="27">
        <f>(D28+E28+F28)/3</f>
        <v>19.666666666666668</v>
      </c>
      <c r="I28" s="24"/>
      <c r="J28" s="31"/>
    </row>
    <row r="29" spans="1:10" ht="25.7" customHeight="1">
      <c r="A29" s="77" t="s">
        <v>38</v>
      </c>
      <c r="B29" s="77"/>
      <c r="C29" s="77"/>
      <c r="D29" s="77"/>
      <c r="E29" s="77"/>
      <c r="F29" s="77"/>
      <c r="G29" s="30">
        <f>SUM(G28:G28:G27)</f>
        <v>79</v>
      </c>
      <c r="I29" s="24"/>
      <c r="J29" s="31"/>
    </row>
    <row r="30" spans="1:10" ht="25.7" customHeight="1">
      <c r="A30" s="78" t="s">
        <v>7</v>
      </c>
      <c r="B30" s="78"/>
      <c r="C30" s="78"/>
      <c r="D30" s="78"/>
      <c r="E30" s="78"/>
      <c r="F30" s="78"/>
      <c r="G30" s="15">
        <f>G29+G24+G16</f>
        <v>94.966666666666669</v>
      </c>
    </row>
    <row r="31" spans="1:10" ht="25.7" customHeight="1">
      <c r="A31" s="79" t="s">
        <v>8</v>
      </c>
      <c r="B31" s="79"/>
      <c r="C31" s="79"/>
      <c r="D31" s="79"/>
      <c r="E31" s="79"/>
      <c r="F31" s="79"/>
      <c r="G31" s="16">
        <f>G30*部门平衡!C4</f>
        <v>94.966666666666669</v>
      </c>
    </row>
    <row r="32" spans="1:10" ht="25.7" customHeight="1">
      <c r="A32" s="80" t="s">
        <v>55</v>
      </c>
      <c r="B32" s="80"/>
      <c r="C32" s="80"/>
      <c r="D32" s="80"/>
      <c r="E32" s="80"/>
      <c r="F32" s="80"/>
      <c r="G32" s="80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22</v>
      </c>
      <c r="B1" s="63"/>
      <c r="C1" s="63"/>
      <c r="D1" s="63"/>
      <c r="E1" s="63"/>
      <c r="F1" s="63"/>
      <c r="G1" s="63"/>
    </row>
    <row r="2" spans="1:8" ht="25.7" customHeight="1">
      <c r="A2" s="64" t="s">
        <v>65</v>
      </c>
      <c r="B2" s="64"/>
      <c r="C2" s="64"/>
      <c r="D2" s="64"/>
      <c r="E2" s="64"/>
      <c r="F2" s="64"/>
      <c r="G2" s="64"/>
    </row>
    <row r="3" spans="1:8" ht="25.7" customHeight="1">
      <c r="A3" s="65" t="s">
        <v>66</v>
      </c>
      <c r="B3" s="65"/>
      <c r="C3" s="65"/>
      <c r="D3" s="65"/>
      <c r="E3" s="65"/>
      <c r="F3" s="65"/>
      <c r="G3" s="65"/>
    </row>
    <row r="4" spans="1:8" ht="25.7" customHeight="1">
      <c r="A4" s="66" t="s">
        <v>25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8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  <c r="H6" s="19"/>
    </row>
    <row r="7" spans="1:8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0</v>
      </c>
      <c r="H12" s="19"/>
    </row>
    <row r="13" spans="1:8" ht="25.7" customHeight="1">
      <c r="A13" s="4">
        <v>8</v>
      </c>
      <c r="B13" s="70" t="s">
        <v>35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36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37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28.5" customHeight="1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1">
        <v>2</v>
      </c>
      <c r="F19" s="22"/>
      <c r="G19" s="8">
        <f>(D19+E19+F19)/2</f>
        <v>2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1">
        <v>1.9</v>
      </c>
      <c r="F21" s="22"/>
      <c r="G21" s="8">
        <f t="shared" si="0"/>
        <v>1.95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22"/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1">
        <v>2</v>
      </c>
      <c r="F23" s="22"/>
      <c r="G23" s="8">
        <f t="shared" si="0"/>
        <v>2</v>
      </c>
    </row>
    <row r="24" spans="1:10" ht="25.7" customHeight="1">
      <c r="A24" s="91" t="s">
        <v>38</v>
      </c>
      <c r="B24" s="77"/>
      <c r="C24" s="77"/>
      <c r="D24" s="77"/>
      <c r="E24" s="77"/>
      <c r="F24" s="77"/>
      <c r="G24" s="9">
        <f>SUM(G19:G23)</f>
        <v>9.9499999999999993</v>
      </c>
    </row>
    <row r="25" spans="1:10" ht="25.7" customHeight="1">
      <c r="A25" s="76" t="s">
        <v>49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57">
      <c r="A27" s="1">
        <v>1</v>
      </c>
      <c r="B27" s="23" t="s">
        <v>67</v>
      </c>
      <c r="C27" s="11">
        <v>30</v>
      </c>
      <c r="D27" s="11">
        <v>30</v>
      </c>
      <c r="E27" s="11">
        <v>29</v>
      </c>
      <c r="F27" s="12"/>
      <c r="G27" s="13">
        <f>(D27+E27+F27)/2</f>
        <v>29.5</v>
      </c>
    </row>
    <row r="28" spans="1:10" ht="28.5">
      <c r="A28" s="1">
        <v>2</v>
      </c>
      <c r="B28" s="23" t="s">
        <v>68</v>
      </c>
      <c r="C28" s="11">
        <v>20</v>
      </c>
      <c r="D28" s="11">
        <v>20</v>
      </c>
      <c r="E28" s="11">
        <v>20</v>
      </c>
      <c r="F28" s="12"/>
      <c r="G28" s="13">
        <f>(D28+E28+F28)/2</f>
        <v>20</v>
      </c>
    </row>
    <row r="29" spans="1:10" ht="28.5">
      <c r="A29" s="1">
        <v>3</v>
      </c>
      <c r="B29" s="23" t="s">
        <v>69</v>
      </c>
      <c r="C29" s="11">
        <v>10</v>
      </c>
      <c r="D29" s="11">
        <v>10</v>
      </c>
      <c r="E29" s="11">
        <v>10</v>
      </c>
      <c r="F29" s="12"/>
      <c r="G29" s="13">
        <f>(D29+E29+F29)/2</f>
        <v>10</v>
      </c>
    </row>
    <row r="30" spans="1:10" ht="131.25" customHeight="1">
      <c r="A30" s="1">
        <v>4</v>
      </c>
      <c r="B30" s="23" t="s">
        <v>70</v>
      </c>
      <c r="C30" s="11">
        <v>20</v>
      </c>
      <c r="D30" s="11">
        <v>20</v>
      </c>
      <c r="E30" s="11">
        <v>19</v>
      </c>
      <c r="F30" s="12"/>
      <c r="G30" s="13">
        <f>(D30+E30+F30)/2</f>
        <v>19.5</v>
      </c>
    </row>
    <row r="31" spans="1:10" ht="25.7" customHeight="1">
      <c r="A31" s="77" t="s">
        <v>38</v>
      </c>
      <c r="B31" s="77"/>
      <c r="C31" s="77"/>
      <c r="D31" s="77"/>
      <c r="E31" s="77"/>
      <c r="F31" s="77"/>
      <c r="G31" s="13">
        <f>SUM(G27:G30)</f>
        <v>79</v>
      </c>
    </row>
    <row r="32" spans="1:10" ht="25.7" customHeight="1">
      <c r="A32" s="78" t="s">
        <v>7</v>
      </c>
      <c r="B32" s="78"/>
      <c r="C32" s="78"/>
      <c r="D32" s="78"/>
      <c r="E32" s="78"/>
      <c r="F32" s="78"/>
      <c r="G32" s="15">
        <f>G16+G24+G31</f>
        <v>94.95</v>
      </c>
    </row>
    <row r="33" spans="1:7" ht="25.7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94.95</v>
      </c>
    </row>
    <row r="34" spans="1:7" ht="25.7" customHeight="1">
      <c r="A34" s="80" t="s">
        <v>55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3" t="s">
        <v>22</v>
      </c>
      <c r="B1" s="63"/>
      <c r="C1" s="63"/>
      <c r="D1" s="63"/>
      <c r="E1" s="63"/>
      <c r="F1" s="63"/>
      <c r="G1" s="63"/>
    </row>
    <row r="2" spans="1:8" ht="25.7" customHeight="1">
      <c r="A2" s="64" t="s">
        <v>23</v>
      </c>
      <c r="B2" s="64"/>
      <c r="C2" s="64"/>
      <c r="D2" s="64"/>
      <c r="E2" s="64"/>
      <c r="F2" s="64"/>
      <c r="G2" s="64"/>
    </row>
    <row r="3" spans="1:8" ht="25.7" customHeight="1">
      <c r="A3" s="65" t="s">
        <v>71</v>
      </c>
      <c r="B3" s="65"/>
      <c r="C3" s="65"/>
      <c r="D3" s="65"/>
      <c r="E3" s="65"/>
      <c r="F3" s="65"/>
      <c r="G3" s="65"/>
    </row>
    <row r="4" spans="1:8" ht="25.7" customHeight="1">
      <c r="A4" s="66" t="s">
        <v>25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8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  <c r="H6" s="19"/>
    </row>
    <row r="7" spans="1:8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0</v>
      </c>
    </row>
    <row r="13" spans="1:8" ht="25.7" customHeight="1">
      <c r="A13" s="4">
        <v>8</v>
      </c>
      <c r="B13" s="70" t="s">
        <v>35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36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37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1">
        <v>1.9</v>
      </c>
      <c r="F21" s="7"/>
      <c r="G21" s="8">
        <f t="shared" si="0"/>
        <v>1.95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9.9499999999999993</v>
      </c>
    </row>
    <row r="25" spans="1:10" ht="25.7" customHeight="1">
      <c r="A25" s="76" t="s">
        <v>49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38.25" customHeight="1">
      <c r="A27" s="1">
        <v>1</v>
      </c>
      <c r="B27" s="21" t="s">
        <v>68</v>
      </c>
      <c r="C27" s="1">
        <v>60</v>
      </c>
      <c r="D27" s="1">
        <v>60</v>
      </c>
      <c r="E27" s="11">
        <v>59</v>
      </c>
      <c r="F27" s="12"/>
      <c r="G27" s="13">
        <f>(D27+E27+F27)/2</f>
        <v>59.5</v>
      </c>
    </row>
    <row r="28" spans="1:10" ht="41.25" customHeight="1">
      <c r="A28" s="1">
        <v>2</v>
      </c>
      <c r="B28" s="21" t="s">
        <v>72</v>
      </c>
      <c r="C28" s="1">
        <v>10</v>
      </c>
      <c r="D28" s="1">
        <v>10</v>
      </c>
      <c r="E28" s="11">
        <v>10</v>
      </c>
      <c r="F28" s="12"/>
      <c r="G28" s="13">
        <f>(D28+E28+F28)/2</f>
        <v>10</v>
      </c>
    </row>
    <row r="29" spans="1:10" ht="41.25" customHeight="1">
      <c r="A29" s="1">
        <v>3</v>
      </c>
      <c r="B29" s="21" t="s">
        <v>73</v>
      </c>
      <c r="C29" s="1">
        <v>5</v>
      </c>
      <c r="D29" s="1">
        <v>5</v>
      </c>
      <c r="E29" s="11">
        <v>5</v>
      </c>
      <c r="F29" s="12"/>
      <c r="G29" s="13">
        <f>(D29+E29+F29)/2</f>
        <v>5</v>
      </c>
    </row>
    <row r="30" spans="1:10" ht="86.25" customHeight="1">
      <c r="A30" s="2">
        <v>4</v>
      </c>
      <c r="B30" s="21" t="s">
        <v>74</v>
      </c>
      <c r="C30" s="3">
        <v>5</v>
      </c>
      <c r="D30" s="1">
        <v>5</v>
      </c>
      <c r="E30" s="11">
        <v>5</v>
      </c>
      <c r="F30" s="12"/>
      <c r="G30" s="13">
        <f t="shared" ref="G30" si="1">(D30+E30+F30)/2</f>
        <v>5</v>
      </c>
    </row>
    <row r="31" spans="1:10" ht="39.75" customHeight="1">
      <c r="A31" s="77" t="s">
        <v>38</v>
      </c>
      <c r="B31" s="77"/>
      <c r="C31" s="77"/>
      <c r="D31" s="77"/>
      <c r="E31" s="77"/>
      <c r="F31" s="77"/>
      <c r="G31" s="14">
        <f>SUM(G27:G30)</f>
        <v>79.5</v>
      </c>
    </row>
    <row r="32" spans="1:10" ht="25.7" customHeight="1">
      <c r="A32" s="78" t="s">
        <v>7</v>
      </c>
      <c r="B32" s="78"/>
      <c r="C32" s="78"/>
      <c r="D32" s="78"/>
      <c r="E32" s="78"/>
      <c r="F32" s="78"/>
      <c r="G32" s="15">
        <f>G16+G24+G31</f>
        <v>95.45</v>
      </c>
    </row>
    <row r="33" spans="1:7" ht="25.7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95.45</v>
      </c>
    </row>
    <row r="34" spans="1:7" ht="25.7" customHeight="1">
      <c r="A34" s="80" t="s">
        <v>55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7" customHeight="1">
      <c r="A1" s="63" t="s">
        <v>22</v>
      </c>
      <c r="B1" s="63"/>
      <c r="C1" s="63"/>
      <c r="D1" s="63"/>
      <c r="E1" s="63"/>
      <c r="F1" s="63"/>
      <c r="G1" s="63"/>
    </row>
    <row r="2" spans="1:8" ht="25.7" customHeight="1">
      <c r="A2" s="64" t="s">
        <v>23</v>
      </c>
      <c r="B2" s="64"/>
      <c r="C2" s="64"/>
      <c r="D2" s="64"/>
      <c r="E2" s="64"/>
      <c r="F2" s="64"/>
      <c r="G2" s="64"/>
    </row>
    <row r="3" spans="1:8" ht="25.7" customHeight="1">
      <c r="A3" s="65" t="s">
        <v>75</v>
      </c>
      <c r="B3" s="65"/>
      <c r="C3" s="65"/>
      <c r="D3" s="65"/>
      <c r="E3" s="65"/>
      <c r="F3" s="65"/>
      <c r="G3" s="65"/>
    </row>
    <row r="4" spans="1:8" ht="25.7" customHeight="1">
      <c r="A4" s="66" t="s">
        <v>25</v>
      </c>
      <c r="B4" s="66"/>
      <c r="C4" s="66"/>
      <c r="D4" s="66"/>
      <c r="E4" s="66"/>
      <c r="F4" s="66"/>
      <c r="G4" s="66"/>
    </row>
    <row r="5" spans="1:8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8" ht="25.7" customHeight="1">
      <c r="A6" s="4">
        <v>1</v>
      </c>
      <c r="B6" s="70" t="s">
        <v>28</v>
      </c>
      <c r="C6" s="71"/>
      <c r="D6" s="71"/>
      <c r="E6" s="71"/>
      <c r="F6" s="72"/>
      <c r="G6" s="18">
        <v>1</v>
      </c>
      <c r="H6" s="19"/>
    </row>
    <row r="7" spans="1:8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8" ht="25.7" customHeight="1">
      <c r="A8" s="4">
        <v>3</v>
      </c>
      <c r="B8" s="70" t="s">
        <v>30</v>
      </c>
      <c r="C8" s="71"/>
      <c r="D8" s="71"/>
      <c r="E8" s="71"/>
      <c r="F8" s="72"/>
      <c r="G8" s="1">
        <v>1</v>
      </c>
    </row>
    <row r="9" spans="1:8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8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8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8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0</v>
      </c>
    </row>
    <row r="13" spans="1:8" ht="25.7" customHeight="1">
      <c r="A13" s="4">
        <v>8</v>
      </c>
      <c r="B13" s="70" t="s">
        <v>35</v>
      </c>
      <c r="C13" s="71"/>
      <c r="D13" s="71"/>
      <c r="E13" s="71"/>
      <c r="F13" s="72"/>
      <c r="G13" s="1">
        <v>0</v>
      </c>
    </row>
    <row r="14" spans="1:8" ht="25.7" customHeight="1">
      <c r="A14" s="4">
        <v>9</v>
      </c>
      <c r="B14" s="70" t="s">
        <v>36</v>
      </c>
      <c r="C14" s="71"/>
      <c r="D14" s="71"/>
      <c r="E14" s="71"/>
      <c r="F14" s="72"/>
      <c r="G14" s="1">
        <v>0</v>
      </c>
    </row>
    <row r="15" spans="1:8" ht="25.7" customHeight="1">
      <c r="A15" s="4">
        <v>10</v>
      </c>
      <c r="B15" s="70" t="s">
        <v>37</v>
      </c>
      <c r="C15" s="71"/>
      <c r="D15" s="71"/>
      <c r="E15" s="71"/>
      <c r="F15" s="72"/>
      <c r="G15" s="1">
        <v>0</v>
      </c>
    </row>
    <row r="16" spans="1:8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1">
        <v>2</v>
      </c>
      <c r="F19" s="7">
        <v>1.9</v>
      </c>
      <c r="G19" s="8">
        <f>(D19+E19+F19)/3</f>
        <v>1.9666666666666668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1">
        <v>2</v>
      </c>
      <c r="F21" s="7">
        <v>1.9</v>
      </c>
      <c r="G21" s="8">
        <f t="shared" si="0"/>
        <v>1.9666666666666668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9.9333333333333336</v>
      </c>
    </row>
    <row r="25" spans="1:10" ht="25.7" customHeight="1">
      <c r="A25" s="76" t="s">
        <v>49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49.5" customHeight="1">
      <c r="A27" s="1">
        <v>1</v>
      </c>
      <c r="B27" s="10" t="s">
        <v>76</v>
      </c>
      <c r="C27" s="1">
        <v>20</v>
      </c>
      <c r="D27" s="1">
        <v>20</v>
      </c>
      <c r="E27" s="11">
        <v>20</v>
      </c>
      <c r="F27" s="12">
        <v>19</v>
      </c>
      <c r="G27" s="13">
        <f t="shared" ref="G27:G31" si="1">(D27+E27+F27)/3</f>
        <v>19.666666666666668</v>
      </c>
    </row>
    <row r="28" spans="1:10" ht="77.099999999999994" customHeight="1">
      <c r="A28" s="1">
        <v>2</v>
      </c>
      <c r="B28" s="20" t="s">
        <v>77</v>
      </c>
      <c r="C28" s="1">
        <v>5</v>
      </c>
      <c r="D28" s="1">
        <v>5</v>
      </c>
      <c r="E28" s="11">
        <v>5</v>
      </c>
      <c r="F28" s="12">
        <v>5</v>
      </c>
      <c r="G28" s="13">
        <f t="shared" si="1"/>
        <v>5</v>
      </c>
    </row>
    <row r="29" spans="1:10" ht="36" customHeight="1">
      <c r="A29" s="1">
        <v>3</v>
      </c>
      <c r="B29" s="20" t="s">
        <v>68</v>
      </c>
      <c r="C29" s="1">
        <v>40</v>
      </c>
      <c r="D29" s="1">
        <v>40</v>
      </c>
      <c r="E29" s="11">
        <v>39</v>
      </c>
      <c r="F29" s="12">
        <v>39</v>
      </c>
      <c r="G29" s="13">
        <f t="shared" si="1"/>
        <v>39.333333333333336</v>
      </c>
    </row>
    <row r="30" spans="1:10" ht="39" customHeight="1">
      <c r="A30" s="1">
        <v>4</v>
      </c>
      <c r="B30" s="20" t="s">
        <v>72</v>
      </c>
      <c r="C30" s="1">
        <v>10</v>
      </c>
      <c r="D30" s="1">
        <v>10</v>
      </c>
      <c r="E30" s="11">
        <v>10</v>
      </c>
      <c r="F30" s="12">
        <v>10</v>
      </c>
      <c r="G30" s="13">
        <f t="shared" si="1"/>
        <v>10</v>
      </c>
    </row>
    <row r="31" spans="1:10" ht="65.099999999999994" customHeight="1">
      <c r="A31" s="1">
        <v>5</v>
      </c>
      <c r="B31" s="20" t="s">
        <v>78</v>
      </c>
      <c r="C31" s="1">
        <v>5</v>
      </c>
      <c r="D31" s="1">
        <v>5</v>
      </c>
      <c r="E31" s="11">
        <v>5</v>
      </c>
      <c r="F31" s="12">
        <v>5</v>
      </c>
      <c r="G31" s="13">
        <f t="shared" si="1"/>
        <v>5</v>
      </c>
    </row>
    <row r="32" spans="1:10" ht="32.25" customHeight="1">
      <c r="A32" s="77" t="s">
        <v>18</v>
      </c>
      <c r="B32" s="77"/>
      <c r="C32" s="77"/>
      <c r="D32" s="77"/>
      <c r="E32" s="77"/>
      <c r="F32" s="77"/>
      <c r="G32" s="14">
        <f>SUM(G27:G31)</f>
        <v>79</v>
      </c>
    </row>
    <row r="33" spans="1:7" ht="25.7" customHeight="1">
      <c r="A33" s="78" t="s">
        <v>7</v>
      </c>
      <c r="B33" s="78"/>
      <c r="C33" s="78"/>
      <c r="D33" s="78"/>
      <c r="E33" s="78"/>
      <c r="F33" s="78"/>
      <c r="G33" s="15">
        <f>G16+G24+G32</f>
        <v>94.933333333333337</v>
      </c>
    </row>
    <row r="34" spans="1:7" ht="25.7" customHeight="1">
      <c r="A34" s="79" t="s">
        <v>8</v>
      </c>
      <c r="B34" s="79"/>
      <c r="C34" s="79"/>
      <c r="D34" s="79"/>
      <c r="E34" s="79"/>
      <c r="F34" s="79"/>
      <c r="G34" s="16">
        <f>G33*部门平衡!C5</f>
        <v>94.933333333333337</v>
      </c>
    </row>
    <row r="35" spans="1:7" ht="25.7" customHeight="1">
      <c r="A35" s="80" t="s">
        <v>55</v>
      </c>
      <c r="B35" s="80"/>
      <c r="C35" s="80"/>
      <c r="D35" s="80"/>
      <c r="E35" s="80"/>
      <c r="F35" s="80"/>
      <c r="G35" s="80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7" customHeight="1">
      <c r="A1" s="63" t="s">
        <v>22</v>
      </c>
      <c r="B1" s="63"/>
      <c r="C1" s="63"/>
      <c r="D1" s="63"/>
      <c r="E1" s="63"/>
      <c r="F1" s="63"/>
      <c r="G1" s="63"/>
    </row>
    <row r="2" spans="1:7" ht="25.7" customHeight="1">
      <c r="A2" s="64" t="s">
        <v>23</v>
      </c>
      <c r="B2" s="64"/>
      <c r="C2" s="64"/>
      <c r="D2" s="64"/>
      <c r="E2" s="64"/>
      <c r="F2" s="64"/>
      <c r="G2" s="64"/>
    </row>
    <row r="3" spans="1:7" ht="25.7" customHeight="1">
      <c r="A3" s="65" t="s">
        <v>79</v>
      </c>
      <c r="B3" s="65"/>
      <c r="C3" s="65"/>
      <c r="D3" s="65"/>
      <c r="E3" s="65"/>
      <c r="F3" s="65"/>
      <c r="G3" s="65"/>
    </row>
    <row r="4" spans="1:7" ht="25.7" customHeight="1">
      <c r="A4" s="66" t="s">
        <v>25</v>
      </c>
      <c r="B4" s="66"/>
      <c r="C4" s="66"/>
      <c r="D4" s="66"/>
      <c r="E4" s="66"/>
      <c r="F4" s="66"/>
      <c r="G4" s="66"/>
    </row>
    <row r="5" spans="1:7" ht="25.7" customHeight="1">
      <c r="A5" s="1" t="s">
        <v>2</v>
      </c>
      <c r="B5" s="67" t="s">
        <v>26</v>
      </c>
      <c r="C5" s="68"/>
      <c r="D5" s="68"/>
      <c r="E5" s="68"/>
      <c r="F5" s="69"/>
      <c r="G5" s="1" t="s">
        <v>27</v>
      </c>
    </row>
    <row r="6" spans="1:7" ht="25.7" customHeight="1">
      <c r="A6" s="4">
        <v>1</v>
      </c>
      <c r="B6" s="70" t="s">
        <v>28</v>
      </c>
      <c r="C6" s="71"/>
      <c r="D6" s="71"/>
      <c r="E6" s="71"/>
      <c r="F6" s="72"/>
      <c r="G6" s="1">
        <v>1</v>
      </c>
    </row>
    <row r="7" spans="1:7" ht="25.7" customHeight="1">
      <c r="A7" s="4">
        <v>2</v>
      </c>
      <c r="B7" s="70" t="s">
        <v>29</v>
      </c>
      <c r="C7" s="71"/>
      <c r="D7" s="71"/>
      <c r="E7" s="71"/>
      <c r="F7" s="72"/>
      <c r="G7" s="1">
        <v>1</v>
      </c>
    </row>
    <row r="8" spans="1:7" ht="25.7" customHeight="1">
      <c r="A8" s="4">
        <v>3</v>
      </c>
      <c r="B8" s="70" t="s">
        <v>30</v>
      </c>
      <c r="C8" s="71"/>
      <c r="D8" s="71"/>
      <c r="E8" s="71"/>
      <c r="F8" s="72"/>
      <c r="G8" s="1"/>
    </row>
    <row r="9" spans="1:7" ht="25.7" customHeight="1">
      <c r="A9" s="4">
        <v>4</v>
      </c>
      <c r="B9" s="70" t="s">
        <v>31</v>
      </c>
      <c r="C9" s="71"/>
      <c r="D9" s="71"/>
      <c r="E9" s="71"/>
      <c r="F9" s="72"/>
      <c r="G9" s="1">
        <v>1</v>
      </c>
    </row>
    <row r="10" spans="1:7" ht="25.7" customHeight="1">
      <c r="A10" s="4">
        <v>5</v>
      </c>
      <c r="B10" s="70" t="s">
        <v>32</v>
      </c>
      <c r="C10" s="71"/>
      <c r="D10" s="71"/>
      <c r="E10" s="71"/>
      <c r="F10" s="72"/>
      <c r="G10" s="1">
        <v>1</v>
      </c>
    </row>
    <row r="11" spans="1:7" ht="25.7" customHeight="1">
      <c r="A11" s="4">
        <v>6</v>
      </c>
      <c r="B11" s="70" t="s">
        <v>33</v>
      </c>
      <c r="C11" s="71"/>
      <c r="D11" s="71"/>
      <c r="E11" s="71"/>
      <c r="F11" s="72"/>
      <c r="G11" s="1">
        <v>1</v>
      </c>
    </row>
    <row r="12" spans="1:7" ht="25.7" customHeight="1">
      <c r="A12" s="4">
        <v>7</v>
      </c>
      <c r="B12" s="70" t="s">
        <v>34</v>
      </c>
      <c r="C12" s="71"/>
      <c r="D12" s="71"/>
      <c r="E12" s="71"/>
      <c r="F12" s="72"/>
      <c r="G12" s="1">
        <v>1</v>
      </c>
    </row>
    <row r="13" spans="1:7" ht="25.7" customHeight="1">
      <c r="A13" s="4">
        <v>8</v>
      </c>
      <c r="B13" s="70" t="s">
        <v>35</v>
      </c>
      <c r="C13" s="71"/>
      <c r="D13" s="71"/>
      <c r="E13" s="71"/>
      <c r="F13" s="72"/>
      <c r="G13" s="1"/>
    </row>
    <row r="14" spans="1:7" ht="25.7" customHeight="1">
      <c r="A14" s="4">
        <v>9</v>
      </c>
      <c r="B14" s="70" t="s">
        <v>36</v>
      </c>
      <c r="C14" s="71"/>
      <c r="D14" s="71"/>
      <c r="E14" s="71"/>
      <c r="F14" s="72"/>
      <c r="G14" s="1"/>
    </row>
    <row r="15" spans="1:7" ht="25.7" customHeight="1">
      <c r="A15" s="4">
        <v>10</v>
      </c>
      <c r="B15" s="70" t="s">
        <v>37</v>
      </c>
      <c r="C15" s="71"/>
      <c r="D15" s="71"/>
      <c r="E15" s="71"/>
      <c r="F15" s="72"/>
      <c r="G15" s="1"/>
    </row>
    <row r="16" spans="1:7" ht="25.7" customHeight="1">
      <c r="A16" s="73" t="s">
        <v>38</v>
      </c>
      <c r="B16" s="74"/>
      <c r="C16" s="74"/>
      <c r="D16" s="74"/>
      <c r="E16" s="74"/>
      <c r="F16" s="75"/>
      <c r="G16" s="5">
        <f>SUM(G6:G15)</f>
        <v>6</v>
      </c>
    </row>
    <row r="17" spans="1:10" ht="25.7" customHeight="1">
      <c r="A17" s="76" t="s">
        <v>39</v>
      </c>
      <c r="B17" s="76"/>
      <c r="C17" s="76"/>
      <c r="D17" s="76"/>
      <c r="E17" s="76"/>
      <c r="F17" s="76"/>
      <c r="G17" s="76"/>
    </row>
    <row r="18" spans="1:10" ht="28.5">
      <c r="A18" s="1" t="s">
        <v>2</v>
      </c>
      <c r="B18" s="67" t="s">
        <v>26</v>
      </c>
      <c r="C18" s="69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7" customHeight="1">
      <c r="A19" s="1">
        <v>1</v>
      </c>
      <c r="B19" s="70" t="s">
        <v>44</v>
      </c>
      <c r="C19" s="72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70" t="s">
        <v>45</v>
      </c>
      <c r="C20" s="72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7" customHeight="1">
      <c r="A21" s="1">
        <v>3</v>
      </c>
      <c r="B21" s="70" t="s">
        <v>46</v>
      </c>
      <c r="C21" s="72"/>
      <c r="D21" s="1">
        <v>2</v>
      </c>
      <c r="E21" s="1">
        <v>1.9</v>
      </c>
      <c r="F21" s="7">
        <v>1.9</v>
      </c>
      <c r="G21" s="8">
        <f t="shared" si="0"/>
        <v>1.9333333333333333</v>
      </c>
    </row>
    <row r="22" spans="1:10" ht="25.7" customHeight="1">
      <c r="A22" s="1">
        <v>4</v>
      </c>
      <c r="B22" s="70" t="s">
        <v>47</v>
      </c>
      <c r="C22" s="72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0" t="s">
        <v>48</v>
      </c>
      <c r="C23" s="72"/>
      <c r="D23" s="1">
        <v>2</v>
      </c>
      <c r="E23" s="1">
        <v>1.9</v>
      </c>
      <c r="F23" s="7">
        <v>1.9</v>
      </c>
      <c r="G23" s="8">
        <f t="shared" si="0"/>
        <v>1.9333333333333333</v>
      </c>
    </row>
    <row r="24" spans="1:10" ht="25.7" customHeight="1">
      <c r="A24" s="77" t="s">
        <v>38</v>
      </c>
      <c r="B24" s="77"/>
      <c r="C24" s="77"/>
      <c r="D24" s="77"/>
      <c r="E24" s="77"/>
      <c r="F24" s="77"/>
      <c r="G24" s="9">
        <f>SUM(G19:G23)</f>
        <v>9.8666666666666671</v>
      </c>
    </row>
    <row r="25" spans="1:10" ht="25.7" customHeight="1">
      <c r="A25" s="76" t="s">
        <v>49</v>
      </c>
      <c r="B25" s="76"/>
      <c r="C25" s="76"/>
      <c r="D25" s="76"/>
      <c r="E25" s="76"/>
      <c r="F25" s="76"/>
      <c r="G25" s="76"/>
    </row>
    <row r="26" spans="1:10" ht="28.5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98.75" customHeight="1">
      <c r="A27" s="1">
        <v>1</v>
      </c>
      <c r="B27" s="10" t="s">
        <v>80</v>
      </c>
      <c r="C27" s="1">
        <v>60</v>
      </c>
      <c r="D27" s="1">
        <v>60</v>
      </c>
      <c r="E27" s="11">
        <v>60</v>
      </c>
      <c r="F27" s="12">
        <v>55</v>
      </c>
      <c r="G27" s="13">
        <f t="shared" ref="G27:G30" si="1">(D27+E27+F27)/3</f>
        <v>58.333333333333336</v>
      </c>
    </row>
    <row r="28" spans="1:10" ht="48.75" customHeight="1">
      <c r="A28" s="1">
        <v>2</v>
      </c>
      <c r="B28" s="10" t="s">
        <v>81</v>
      </c>
      <c r="C28" s="1">
        <v>5</v>
      </c>
      <c r="D28" s="1">
        <v>5</v>
      </c>
      <c r="E28" s="11">
        <v>5</v>
      </c>
      <c r="F28" s="12">
        <v>5</v>
      </c>
      <c r="G28" s="13">
        <f t="shared" si="1"/>
        <v>5</v>
      </c>
    </row>
    <row r="29" spans="1:10" ht="192" customHeight="1">
      <c r="A29" s="1">
        <v>3</v>
      </c>
      <c r="B29" s="10" t="s">
        <v>82</v>
      </c>
      <c r="C29" s="1">
        <v>10</v>
      </c>
      <c r="D29" s="1">
        <v>10</v>
      </c>
      <c r="E29" s="11">
        <v>10</v>
      </c>
      <c r="F29" s="12">
        <v>10</v>
      </c>
      <c r="G29" s="13">
        <f t="shared" si="1"/>
        <v>10</v>
      </c>
    </row>
    <row r="30" spans="1:10" ht="51.75" customHeight="1">
      <c r="A30" s="2">
        <v>4</v>
      </c>
      <c r="B30" s="10" t="s">
        <v>83</v>
      </c>
      <c r="C30" s="3">
        <v>5</v>
      </c>
      <c r="D30" s="1">
        <v>5</v>
      </c>
      <c r="E30" s="11">
        <v>5</v>
      </c>
      <c r="F30" s="12">
        <v>5</v>
      </c>
      <c r="G30" s="13">
        <f t="shared" si="1"/>
        <v>5</v>
      </c>
    </row>
    <row r="31" spans="1:10" ht="32.25" customHeight="1">
      <c r="A31" s="77">
        <v>1</v>
      </c>
      <c r="B31" s="77"/>
      <c r="C31" s="77"/>
      <c r="D31" s="77"/>
      <c r="E31" s="77"/>
      <c r="F31" s="77"/>
      <c r="G31" s="14">
        <f>SUM(G27:G30)</f>
        <v>78.333333333333343</v>
      </c>
    </row>
    <row r="32" spans="1:10" ht="25.7" customHeight="1">
      <c r="A32" s="78" t="s">
        <v>7</v>
      </c>
      <c r="B32" s="78"/>
      <c r="C32" s="78"/>
      <c r="D32" s="78"/>
      <c r="E32" s="78"/>
      <c r="F32" s="78"/>
      <c r="G32" s="15">
        <f>G16+G24+G31</f>
        <v>94.200000000000017</v>
      </c>
    </row>
    <row r="33" spans="1:7" ht="25.7" customHeight="1">
      <c r="A33" s="79" t="s">
        <v>8</v>
      </c>
      <c r="B33" s="79"/>
      <c r="C33" s="79"/>
      <c r="D33" s="79"/>
      <c r="E33" s="79"/>
      <c r="F33" s="79"/>
      <c r="G33" s="16">
        <f>G32*部门平衡!C5</f>
        <v>94.200000000000017</v>
      </c>
    </row>
    <row r="34" spans="1:7" ht="25.7" customHeight="1">
      <c r="A34" s="80" t="s">
        <v>55</v>
      </c>
      <c r="B34" s="80"/>
      <c r="C34" s="80"/>
      <c r="D34" s="80"/>
      <c r="E34" s="80"/>
      <c r="F34" s="80"/>
      <c r="G34" s="80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2022-02-11T01:39:37Z</cp:lastPrinted>
  <dcterms:created xsi:type="dcterms:W3CDTF">2014-08-30T00:25:00Z</dcterms:created>
  <dcterms:modified xsi:type="dcterms:W3CDTF">2022-02-11T01:40:05Z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2052-11.1.0.11294</vt:lpwstr>
  </property>
  <property fmtid="{D5CDD505-2E9C-101B-9397-08002B2CF9AE}" pid="4" name="ICV">
    <vt:lpwstr>61CB21B8DDD04695B2CF36A5FD942DDB</vt:lpwstr>
  </property>
</Properties>
</file>